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1"/>
  </bookViews>
  <sheets>
    <sheet name="прил5" sheetId="1" state="hidden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<sst xmlns="http://schemas.openxmlformats.org/spreadsheetml/2006/main" count="284" uniqueCount="213">
  <si>
    <t>Раздел</t>
  </si>
  <si>
    <t>Подраздел</t>
  </si>
  <si>
    <t>Общегосударственные вопросы</t>
  </si>
  <si>
    <t>Резервные фонды</t>
  </si>
  <si>
    <t>Жилищно-коммунальное хозяйство</t>
  </si>
  <si>
    <t>Культура</t>
  </si>
  <si>
    <t>Национальная оборона</t>
  </si>
  <si>
    <t>Наименование</t>
  </si>
  <si>
    <t>Целевая статья</t>
  </si>
  <si>
    <t>Вид расходов</t>
  </si>
  <si>
    <t>Код бюджетной классификации</t>
  </si>
  <si>
    <t>I. Доходы</t>
  </si>
  <si>
    <t>Земельный налог, взимаемый по ставке, установленной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</si>
  <si>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</si>
  <si>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ВСЕГО ДОХОДОВ</t>
  </si>
  <si>
    <t>Благоустройство</t>
  </si>
  <si>
    <t>Приложение № 4</t>
  </si>
  <si>
    <t>Код админ. доходов</t>
  </si>
  <si>
    <t>1  00  00000  00  0000  000</t>
  </si>
  <si>
    <t>1  06  01030  10  0000  110</t>
  </si>
  <si>
    <t>1  06  06023  10  0000  110</t>
  </si>
  <si>
    <t>1  06  06013  10  0000  110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</si>
  <si>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</si>
  <si>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</si>
  <si>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1  11  05035  10  0000  120</t>
  </si>
  <si>
    <t>2  02  03015  10  0000  151</t>
  </si>
  <si>
    <t>Приложение № 5</t>
  </si>
  <si>
    <t xml:space="preserve">                              </t>
  </si>
  <si>
    <t>Социальная политика</t>
  </si>
  <si>
    <t>Пенсионное обеспечение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</si>
  <si>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</si>
  <si>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2  00  00000  00  0000  000</t>
  </si>
  <si>
    <t>Безвозмездные поступления</t>
  </si>
  <si>
    <t>ВСЕГО</t>
  </si>
  <si>
    <t>Налог,взимаемый в связи с применением упрощенной системы налогообложения</t>
  </si>
  <si>
    <t>1 05  01000  00  0000 110</t>
  </si>
  <si>
    <t>1 11  09045  10   0000 120</t>
  </si>
  <si>
    <t>Другие общегосударственные вопросы</t>
  </si>
  <si>
    <t>1  01  02010  01  0000  110</t>
  </si>
  <si>
    <t>1  11  05013  10  0000  120</t>
  </si>
  <si>
    <t>1  14  06013  10  0000  430</t>
  </si>
  <si>
    <t>2  02 01003   10  0000  151</t>
  </si>
  <si>
    <t>2  02  01001  10  0000  151</t>
  </si>
  <si>
    <t>Субвенция бюджетам поселений  на осуществление первичного воинского учета на территориях, где отсутствуют военные комиссариаты</t>
  </si>
  <si>
    <t>2014 г.                                           Сумма руб.</t>
  </si>
  <si>
    <t>Сумма руб.</t>
  </si>
  <si>
    <t>Дотация бюджетам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</si>
  <si>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сбалансированности бюджетов </t>
  </si>
  <si>
    <t>Мобилизационная и вневойсковая подготовка</t>
  </si>
  <si>
    <t>Объём поступлений доходов бюджета сельского поселения Введенский сельсовет Липецкого муниципального района Липецкой области Российской Федерации                                                          на 2014 год</t>
  </si>
  <si>
    <t>103 02000 01 0000 110</t>
  </si>
  <si>
    <t>Акцизы по подакцизным товарам ( 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</si>
  <si>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</si>
  <si>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</si>
  <si>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поселений ( 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</si>
  <si>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</si>
  <si>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</si>
  <si>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Администрация сельского поселения Введенский сельсовет Липецкого муниципального района Липецкой области Российской Федерации</t>
  </si>
  <si>
    <t>Закупка товаров,работ и услуг для государственных (муниципальных) нужд</t>
  </si>
  <si>
    <t>Закупка товаров,работ и услуг для государственных (муниципальных )нужд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</si>
  <si>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</si>
  <si>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Культура,кинематография</t>
  </si>
  <si>
    <t>Осуществление полномочий по первичному воинскому учету , на территориях, где отсутствуют военные комиссариаты по непрограмному направлению расходов в рамках непрограммных расходов</t>
  </si>
  <si>
    <t>Доплата к пенсиям государственных служащих субъектов Российской Федерации и муниципальных служащих в рамках подпрограммы "Создание системы эффективного муниципального управления в сельском поселении в 2014 -2020 гг. " муниципальной программы "Устойчивое развитие сельского поселения на 2014-2020 годы"</t>
  </si>
  <si>
    <t>Непрограмные расходы местного бюджета</t>
  </si>
  <si>
    <t>Иные мероприятия в рамках непрограмных расходов местного бюджета по непрограмному направлению расходов в рамках непрограмных расходов</t>
  </si>
  <si>
    <t xml:space="preserve">Иные бюджетные ассигнования </t>
  </si>
  <si>
    <t>Непрограмные расходы местного бю.джета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</si>
  <si>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</si>
  <si>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</si>
  <si>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администраций.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</si>
  <si>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</si>
  <si>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</si>
  <si>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</si>
  <si>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Основное мероприятие "Расходы на содержание главы сельского поселения"</t>
  </si>
  <si>
    <t>010 00 00000</t>
  </si>
  <si>
    <t>014 00 00000</t>
  </si>
  <si>
    <t>014 05 00000</t>
  </si>
  <si>
    <t>Расходы на выплаты по оплате труда главе сельского поселения</t>
  </si>
  <si>
    <t>014 05 02110</t>
  </si>
  <si>
    <t>Расходы по обеспечению функций главы сельского поселения</t>
  </si>
  <si>
    <t>014 05 02120</t>
  </si>
  <si>
    <t>014 06 03110</t>
  </si>
  <si>
    <t>Расходы на выплаты персоналу в целях обеспечения выполнения функций государственными ( муниципальными) органами,казенными учреждениями,органами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</si>
  <si>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</si>
  <si>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014 06 03120</t>
  </si>
  <si>
    <t>Закупка товаров, работ, услуг для государственных муниципальных нужд</t>
  </si>
  <si>
    <t>Основное мероприятие "Межрайонные трансферты муниципальному району на передачу полномочий по вопросам</t>
  </si>
  <si>
    <t>014 09 00000</t>
  </si>
  <si>
    <t>Расходы по передаче полномочий муниципальному району по осуществлению внешнего муниципального финансового контроля</t>
  </si>
  <si>
    <t xml:space="preserve">014 09 40320 </t>
  </si>
  <si>
    <t>014 09 40320</t>
  </si>
  <si>
    <t>990 00 00000</t>
  </si>
  <si>
    <t>999 00 00000</t>
  </si>
  <si>
    <t>Резервный фонд по непрограмному направлению расходов в рамках непрограмных расходов местного бюджета</t>
  </si>
  <si>
    <t>999 00 09920</t>
  </si>
  <si>
    <t>014 01 00000</t>
  </si>
  <si>
    <t>Основное мероприятие "Совершенствование системы управления муниципальным имуществом и земельными участками сельского поселения"</t>
  </si>
  <si>
    <t>014 04 00000</t>
  </si>
  <si>
    <t>014 04 40120</t>
  </si>
  <si>
    <t>999 00 51180</t>
  </si>
  <si>
    <t>Содержание дорог за счет переданных муниципальным районом полномочий</t>
  </si>
  <si>
    <t>999 00 41500</t>
  </si>
  <si>
    <t>Основное мероприятие "Межбюджетные трансферты муниципальному району на передачу полномочий по вопросам местного значения"</t>
  </si>
  <si>
    <t>Расходы по передаче полномочий в сфере закупок</t>
  </si>
  <si>
    <t>014 09 40340</t>
  </si>
  <si>
    <t>Межбюджетные трансферты</t>
  </si>
  <si>
    <t>Основное мероприятие "Уличное освещение территорий населенных пунктов сельского поселения"</t>
  </si>
  <si>
    <t>011 01 00000</t>
  </si>
  <si>
    <t>Основное мероприятие "Организация и содержание мест захоронения, памятников"</t>
  </si>
  <si>
    <t>011 02 00000</t>
  </si>
  <si>
    <t>Основное мероприятие "Проведение мероприятий по благоустройству Введенского сельского поселения"</t>
  </si>
  <si>
    <t>011 04 00000</t>
  </si>
  <si>
    <t>020 01 00000</t>
  </si>
  <si>
    <t>Расходы по энергосбережению и повышение энергетической эффективности в сельском поселении</t>
  </si>
  <si>
    <t>012 00 00000</t>
  </si>
  <si>
    <t>Основное мероприятие "Развитие культуры сельского поселения Введенский сельсовет"</t>
  </si>
  <si>
    <t>012 01 00000</t>
  </si>
  <si>
    <t>Расходы на развитие культуры</t>
  </si>
  <si>
    <t>012 01 40020</t>
  </si>
  <si>
    <t>Предоставление субсидий бюджетным, автономным учреждениям и иным некомерческим организациям</t>
  </si>
  <si>
    <t>Основное мероприятие "Социальная поддержка отдельных категорий граждан"</t>
  </si>
  <si>
    <t>014 07 00000</t>
  </si>
  <si>
    <t>Расходы по пенсионным выплатам</t>
  </si>
  <si>
    <t>014 07 40300</t>
  </si>
  <si>
    <t>101 00 00000</t>
  </si>
  <si>
    <t>Основное мероприятие  "Муниципальное управление"</t>
  </si>
  <si>
    <t>Расходы по муниципальному управлению</t>
  </si>
  <si>
    <t>014 01 40150</t>
  </si>
  <si>
    <t>Расходы на реализацию программ,направленных на совершенствование муниципального управления</t>
  </si>
  <si>
    <t>014 01 S 6790</t>
  </si>
  <si>
    <t>Расходы по совершенствованию системы управления муниципальным имуществом и земельными участками сельского поселения</t>
  </si>
  <si>
    <t>030 00 00000</t>
  </si>
  <si>
    <t>Основное мероприятие "Организация регулярных мероприятий по очистке территории сельского поселения от мусора"</t>
  </si>
  <si>
    <t>030 01 00000</t>
  </si>
  <si>
    <t>Расходы по организации регулярных мероприятий по очистке территории сельского поселения от мусора"</t>
  </si>
  <si>
    <t>030 01 40210</t>
  </si>
  <si>
    <t>011 01 40040</t>
  </si>
  <si>
    <t>Расходы на организацию и содержание мест захоронения,памятников</t>
  </si>
  <si>
    <t>011 02 40060</t>
  </si>
  <si>
    <t>Основное мероприятие "Озеленение ,благоустройство территории населенных пунктов сельского поселения"</t>
  </si>
  <si>
    <t>011 03 00000</t>
  </si>
  <si>
    <t>Расходы на озеленение, благоустройство территории населенных пунктов сельского поселения</t>
  </si>
  <si>
    <t>011 03 40070</t>
  </si>
  <si>
    <t>Основное мероприятие "Организация сбора и вывоза бытовых отходов и мусора"</t>
  </si>
  <si>
    <t>Расходы на организацию сбора и вывоза бытовых отходов и мусора</t>
  </si>
  <si>
    <t>011 04 40080</t>
  </si>
  <si>
    <t>011 05 00000</t>
  </si>
  <si>
    <t>Прочее направление расходов</t>
  </si>
  <si>
    <t>011 05 99999</t>
  </si>
  <si>
    <t>020 00 00000</t>
  </si>
  <si>
    <t>040 00 00000</t>
  </si>
  <si>
    <t>041 00 00000</t>
  </si>
  <si>
    <t>Основное мероприятие "Проведение мероприятий по общественным территориям сельского поселения"</t>
  </si>
  <si>
    <t>Расходы на уличное освещение территорий населенных пунктов сельского поселения</t>
  </si>
  <si>
    <t>014 09 40330</t>
  </si>
  <si>
    <t>Основные мероприятия "Расходы на содержание работников органов местного самоуправления Введенского сельского поселения"</t>
  </si>
  <si>
    <t>011 00 00000</t>
  </si>
  <si>
    <t>041 01 00000</t>
  </si>
  <si>
    <t>Расходы по благоустройству общественных территорий</t>
  </si>
  <si>
    <t>041 01 40045</t>
  </si>
  <si>
    <t>042 00 00000</t>
  </si>
  <si>
    <t>Основное мероприятие "Благоустройство дворовых территорий"</t>
  </si>
  <si>
    <t>042 01 00000</t>
  </si>
  <si>
    <t>Расходы по благоустроймтву дворовых территорий"</t>
  </si>
  <si>
    <t>042 01 40095</t>
  </si>
  <si>
    <t>014 05 02111</t>
  </si>
  <si>
    <t>Расходы по начислению на заработную плату главе сельского поселения</t>
  </si>
  <si>
    <t>Расходы на выплаты по оплате труда работников органов местного самоуправления ( АППАРАТ Не муниципальные служащие и обслуживающий персонал, согласно штатного расписания )</t>
  </si>
  <si>
    <t>014 06 03112</t>
  </si>
  <si>
    <t>013 03 00000</t>
  </si>
  <si>
    <t>Основное мероприятие "Количество мест массового пребывания людей и других мест возможного совершения противоправных, террористических и экстремистских действий, оборудованных системами видионаблюдения"</t>
  </si>
  <si>
    <t>013 03 40050</t>
  </si>
  <si>
    <t>Расходы по осуществлению мероприятий по количеству мест массового пребывания людей и других мест возможного совершения  противоправных, террористических и  экстремистских действий, оборудованных системами видионаблюдения.</t>
  </si>
  <si>
    <t>014 08 40310</t>
  </si>
  <si>
    <t>013 00 00000</t>
  </si>
  <si>
    <t>Основное мероприятие "Пожарная безопасность на территории сельского поселения"</t>
  </si>
  <si>
    <t>013 02 00000</t>
  </si>
  <si>
    <t>Расходы по пожарной безопасности на территории сельского поселения</t>
  </si>
  <si>
    <t>013 02 40 100</t>
  </si>
  <si>
    <t>Расходы на проведение выборов по непрограмному направлению расходов в рамках непрограмных расходов</t>
  </si>
  <si>
    <t>999 00 09910</t>
  </si>
  <si>
    <t>020 01 99999</t>
  </si>
  <si>
    <t>Закупка товаров,работ и услуг для государственных (муниципальных нужд)</t>
  </si>
  <si>
    <t>014 10 40350</t>
  </si>
  <si>
    <t>Подпрограмма "Создание системы эффективного муниципального управления в Введенском  сельском поселении на 2014-2024 годы"</t>
  </si>
  <si>
    <t>012 07 R4670</t>
  </si>
  <si>
    <t>012 07 L4670</t>
  </si>
  <si>
    <t>Расходы на выплаты по оплате труда работников органов местного самоуправления ( АППАРАТ  муниципальные служащие и обслуживающий персонал, согласно штатного расписания )</t>
  </si>
  <si>
    <t>014 06 03111</t>
  </si>
  <si>
    <t>Приложение № 7</t>
  </si>
  <si>
    <t xml:space="preserve"> Распределение бюджетных ассигнований по разделам, подразделам,целевым статьям (муниципальным программам сельского поселения Введенский сельсовет  Липецкого муниципального района Липецкой области Российской Федерации и непрограммным направлениям деятельности), группам видов расходов классификации расходов бюджетов Российской Федерации на 2023 год.</t>
  </si>
  <si>
    <t>014 06 03100</t>
  </si>
  <si>
    <t>030 01 40000</t>
  </si>
  <si>
    <t>013 03 40000</t>
  </si>
  <si>
    <t>011 05 00099</t>
  </si>
  <si>
    <t>Муниципальная программа "Устойчивое развитие сельского поселения Введенский сельсовет Липецкого муниципального района на 2014-2025 годы"</t>
  </si>
  <si>
    <t xml:space="preserve">Подпрограмма "Создание системы эффективного муниципального управления в Введенском сельском поселении на 2014-2025 гг." </t>
  </si>
  <si>
    <t>Подпрограмма "Создание системы эффективного муниципального управления в Введенском  сельском поселении на 2014-2025 годы"</t>
  </si>
  <si>
    <t>Подпрограмма "Обеспечение безопасности человека на территории сельского поселения Введенский сельсовет в 2014-2025 гг."</t>
  </si>
  <si>
    <t>Муниципальная программа "Использование и охрана земель на территории сельского поселения Введенский сельсовет на 2016-2025 гг"</t>
  </si>
  <si>
    <t>Подпрограмма"Создание системы эффективного муниципального управления в Введенском сельском поселении на 2014-2025 гг.</t>
  </si>
  <si>
    <t>Муниципральная программа "Устойчивое развитие сельского поселения Введенский сельсовет Липецкого муниципального района на 2014-2025 годы"</t>
  </si>
  <si>
    <t>Подпрограмма "Повышение уровня благоустройства на территории сельского поселения Введенский сельсовет в 2014-2025 годы"</t>
  </si>
  <si>
    <t>Муниципальная программа " Энергосбережение и повышение энергетической эффективности в сельском поселении Введенский сельсовет Липецкого муниципального района на 2014 -2025 гг."</t>
  </si>
  <si>
    <t>Основное мероприятие "Энергосбережение и повышение энергетической эффективности в сельском поселении Введенский сельсовет Липецкого муниципального района на 2014 -2025 гг"</t>
  </si>
  <si>
    <t>Муниципальная программа "Формирование современной городской среды на территории сельского поселения Введенский сельсовет Липецкого муниципального района на 2018-2025 годы"</t>
  </si>
  <si>
    <t>Подпрограмма "Повышение уровня благоустройства общественных территорий сельского поселения в 2018-2025 годы"</t>
  </si>
  <si>
    <t>Подпрограмма "Повышение уровня благоустройства дворовых территорий сельского поселения Введенский сельсовет в 2018-2025 годы"</t>
  </si>
  <si>
    <t>Муниципальная программа"Устойчивое развитие сельского поселения Введенский сельсовет Липецкого муниципального района на 2014-2025 годы"</t>
  </si>
  <si>
    <t xml:space="preserve">Подпрограмма "Развитие социальной сферы в Введенском  сельском поселении в 2014-2025 гг" </t>
  </si>
  <si>
    <t xml:space="preserve">Подпрограмма"Создание системы эффективного муниципального управления в Введенском сельском поселении на 2014-2025 гг." </t>
  </si>
  <si>
    <t>Закупка товаров,работ и услуг для государственных (муниципальных ) нужд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</si>
</sst>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000"/>
    <numFmt numFmtId="178" formatCode="00000000000000000"/>
    <numFmt numFmtId="179" formatCode="#,##0.0"/>
    <numFmt numFmtId="180" formatCode="#,##0.000"/>
    <numFmt numFmtId="181" formatCode="[$-FC19]d\ mmmm\ yyyy\ &quot;г.&quot;"/>
    <numFmt numFmtId="182" formatCode="#,##0.00\ _₽"/>
  </numFmts>
  <fonts count="5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76" fontId="13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top" wrapText="1"/>
    </xf>
    <xf numFmtId="182" fontId="13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177" fontId="11" fillId="0" borderId="0" xfId="0" applyNumberFormat="1" applyFont="1" applyAlignment="1">
      <alignment wrapText="1"/>
    </xf>
    <xf numFmtId="0" fontId="12" fillId="0" borderId="10" xfId="0" applyFont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176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177" fontId="14" fillId="0" borderId="10" xfId="0" applyNumberFormat="1" applyFont="1" applyBorder="1" applyAlignment="1">
      <alignment wrapText="1"/>
    </xf>
    <xf numFmtId="3" fontId="14" fillId="33" borderId="10" xfId="0" applyNumberFormat="1" applyFont="1" applyFill="1" applyBorder="1" applyAlignment="1">
      <alignment wrapText="1"/>
    </xf>
    <xf numFmtId="182" fontId="14" fillId="33" borderId="10" xfId="0" applyNumberFormat="1" applyFont="1" applyFill="1" applyBorder="1" applyAlignment="1">
      <alignment wrapText="1"/>
    </xf>
    <xf numFmtId="176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 wrapText="1"/>
    </xf>
    <xf numFmtId="3" fontId="15" fillId="33" borderId="10" xfId="0" applyNumberFormat="1" applyFont="1" applyFill="1" applyBorder="1" applyAlignment="1">
      <alignment wrapText="1"/>
    </xf>
    <xf numFmtId="182" fontId="15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177" fontId="13" fillId="0" borderId="10" xfId="0" applyNumberFormat="1" applyFont="1" applyBorder="1" applyAlignment="1">
      <alignment wrapText="1"/>
    </xf>
    <xf numFmtId="3" fontId="13" fillId="33" borderId="10" xfId="0" applyNumberFormat="1" applyFont="1" applyFill="1" applyBorder="1" applyAlignment="1">
      <alignment wrapText="1"/>
    </xf>
    <xf numFmtId="182" fontId="13" fillId="33" borderId="10" xfId="0" applyNumberFormat="1" applyFont="1" applyFill="1" applyBorder="1" applyAlignment="1">
      <alignment wrapText="1"/>
    </xf>
    <xf numFmtId="182" fontId="14" fillId="0" borderId="10" xfId="0" applyNumberFormat="1" applyFont="1" applyFill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82" fontId="13" fillId="0" borderId="10" xfId="0" applyNumberFormat="1" applyFont="1" applyFill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182" fontId="14" fillId="0" borderId="10" xfId="0" applyNumberFormat="1" applyFont="1" applyBorder="1" applyAlignment="1">
      <alignment wrapText="1"/>
    </xf>
    <xf numFmtId="176" fontId="16" fillId="0" borderId="10" xfId="0" applyNumberFormat="1" applyFont="1" applyBorder="1" applyAlignment="1">
      <alignment wrapText="1"/>
    </xf>
    <xf numFmtId="176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77" fontId="11" fillId="0" borderId="10" xfId="0" applyNumberFormat="1" applyFont="1" applyBorder="1" applyAlignment="1">
      <alignment wrapText="1"/>
    </xf>
    <xf numFmtId="3" fontId="11" fillId="33" borderId="10" xfId="0" applyNumberFormat="1" applyFont="1" applyFill="1" applyBorder="1" applyAlignment="1">
      <alignment wrapText="1"/>
    </xf>
    <xf numFmtId="182" fontId="11" fillId="33" borderId="10" xfId="0" applyNumberFormat="1" applyFont="1" applyFill="1" applyBorder="1" applyAlignment="1">
      <alignment wrapText="1"/>
    </xf>
    <xf numFmtId="176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177" fontId="10" fillId="0" borderId="10" xfId="0" applyNumberFormat="1" applyFont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182" fontId="11" fillId="0" borderId="10" xfId="0" applyNumberFormat="1" applyFont="1" applyBorder="1" applyAlignment="1">
      <alignment wrapText="1"/>
    </xf>
    <xf numFmtId="182" fontId="14" fillId="34" borderId="10" xfId="0" applyNumberFormat="1" applyFont="1" applyFill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182" fontId="12" fillId="35" borderId="10" xfId="0" applyNumberFormat="1" applyFont="1" applyFill="1" applyBorder="1" applyAlignment="1">
      <alignment wrapText="1"/>
    </xf>
    <xf numFmtId="182" fontId="11" fillId="35" borderId="10" xfId="0" applyNumberFormat="1" applyFont="1" applyFill="1" applyBorder="1" applyAlignment="1">
      <alignment wrapText="1"/>
    </xf>
    <xf numFmtId="182" fontId="10" fillId="35" borderId="10" xfId="0" applyNumberFormat="1" applyFont="1" applyFill="1" applyBorder="1" applyAlignment="1">
      <alignment wrapText="1"/>
    </xf>
    <xf numFmtId="182" fontId="14" fillId="35" borderId="10" xfId="0" applyNumberFormat="1" applyFont="1" applyFill="1" applyBorder="1" applyAlignment="1">
      <alignment wrapText="1"/>
    </xf>
    <xf numFmtId="182" fontId="15" fillId="35" borderId="10" xfId="0" applyNumberFormat="1" applyFont="1" applyFill="1" applyBorder="1" applyAlignment="1">
      <alignment wrapText="1"/>
    </xf>
    <xf numFmtId="182" fontId="12" fillId="34" borderId="10" xfId="0" applyNumberFormat="1" applyFont="1" applyFill="1" applyBorder="1" applyAlignment="1">
      <alignment wrapText="1"/>
    </xf>
    <xf numFmtId="182" fontId="13" fillId="34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7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0.25390625" style="12" customWidth="1"/>
    <col min="2" max="2" width="26.75390625" style="17" customWidth="1"/>
    <col min="3" max="3" width="52.25390625" style="17" customWidth="1"/>
    <col min="4" max="4" width="0.12890625" style="17" customWidth="1"/>
    <col min="5" max="5" width="16.00390625" style="17" customWidth="1"/>
    <col min="6" max="16384" width="9.125" style="17" customWidth="1"/>
  </cols>
  <sheetData>
    <row r="1" spans="4:5" ht="36.75" customHeight="1">
      <c r="D1" s="17" t="s">
        <v>16</v>
      </c>
      <c r="E1" s="17" t="s">
        <v>26</v>
      </c>
    </row>
    <row r="2" spans="2:4" ht="40.5" customHeight="1">
      <c r="B2" s="91" t="s">
        <v>49</v>
      </c>
      <c r="C2" s="91"/>
      <c r="D2" s="91"/>
    </row>
    <row r="3" ht="18" customHeight="1"/>
    <row r="4" spans="1:5" ht="47.25">
      <c r="A4" s="4" t="s">
        <v>17</v>
      </c>
      <c r="B4" s="5" t="s">
        <v>10</v>
      </c>
      <c r="C4" s="5" t="s">
        <v>7</v>
      </c>
      <c r="D4" s="92" t="s">
        <v>44</v>
      </c>
      <c r="E4" s="93"/>
    </row>
    <row r="5" spans="1:5" s="14" customFormat="1" ht="15.75">
      <c r="A5" s="4"/>
      <c r="B5" s="5"/>
      <c r="C5" s="5"/>
      <c r="D5" s="5"/>
      <c r="E5" s="1"/>
    </row>
    <row r="6" spans="1:5" ht="21" customHeight="1">
      <c r="A6" s="13"/>
      <c r="B6" s="15" t="s">
        <v>18</v>
      </c>
      <c r="C6" s="5" t="s">
        <v>11</v>
      </c>
      <c r="D6" s="23">
        <f>D8+D10+D12+D13+D14+D15+D16+D18+D19</f>
        <v>0</v>
      </c>
      <c r="E6" s="23">
        <f>SUM(E8:E20)</f>
        <v>20318500</v>
      </c>
    </row>
    <row r="7" spans="1:5" ht="21" customHeight="1" hidden="1">
      <c r="A7" s="13"/>
      <c r="B7" s="15"/>
      <c r="C7" s="5"/>
      <c r="D7" s="23"/>
      <c r="E7" s="23"/>
    </row>
    <row r="8" spans="1:5" ht="101.25" customHeight="1">
      <c r="A8" s="21">
        <v>904</v>
      </c>
      <c r="B8" s="2" t="s">
        <v>38</v>
      </c>
      <c r="C8" s="2" t="s">
        <v>56</v>
      </c>
      <c r="D8" s="11"/>
      <c r="E8" s="11">
        <v>4314800</v>
      </c>
    </row>
    <row r="9" spans="1:5" ht="61.5" customHeight="1">
      <c r="A9" s="21">
        <v>904</v>
      </c>
      <c r="B9" s="2" t="s">
        <v>50</v>
      </c>
      <c r="C9" s="2" t="s">
        <v>51</v>
      </c>
      <c r="D9" s="11"/>
      <c r="E9" s="11">
        <v>1912200</v>
      </c>
    </row>
    <row r="10" spans="1:5" ht="37.5" customHeight="1">
      <c r="A10" s="21">
        <v>904</v>
      </c>
      <c r="B10" s="2" t="s">
        <v>35</v>
      </c>
      <c r="C10" s="2" t="s">
        <v>34</v>
      </c>
      <c r="D10" s="11"/>
      <c r="E10" s="11">
        <v>5280000</v>
      </c>
    </row>
    <row r="11" spans="1:5" ht="0.75" customHeight="1" hidden="1">
      <c r="A11" s="21"/>
      <c r="B11" s="2"/>
      <c r="C11" s="2"/>
      <c r="D11" s="11"/>
      <c r="E11" s="11"/>
    </row>
    <row r="12" spans="1:5" ht="48" customHeight="1">
      <c r="A12" s="21">
        <v>904</v>
      </c>
      <c r="B12" s="2" t="s">
        <v>19</v>
      </c>
      <c r="C12" s="2" t="s">
        <v>13</v>
      </c>
      <c r="D12" s="11"/>
      <c r="E12" s="11">
        <v>2005300</v>
      </c>
    </row>
    <row r="13" spans="1:5" ht="99.75" customHeight="1">
      <c r="A13" s="21">
        <v>904</v>
      </c>
      <c r="B13" s="2" t="s">
        <v>21</v>
      </c>
      <c r="C13" s="2" t="s">
        <v>22</v>
      </c>
      <c r="D13" s="11"/>
      <c r="E13" s="11">
        <v>3000000</v>
      </c>
    </row>
    <row r="14" spans="1:5" ht="96.75" customHeight="1">
      <c r="A14" s="21">
        <v>904</v>
      </c>
      <c r="B14" s="2" t="s">
        <v>20</v>
      </c>
      <c r="C14" s="2" t="s">
        <v>12</v>
      </c>
      <c r="D14" s="11"/>
      <c r="E14" s="11">
        <v>3329000</v>
      </c>
    </row>
    <row r="15" spans="1:5" ht="93" customHeight="1">
      <c r="A15" s="21">
        <v>904</v>
      </c>
      <c r="B15" s="2" t="s">
        <v>39</v>
      </c>
      <c r="C15" s="2" t="s">
        <v>23</v>
      </c>
      <c r="D15" s="11"/>
      <c r="E15" s="11">
        <v>378000</v>
      </c>
    </row>
    <row r="16" spans="1:5" ht="92.25" customHeight="1">
      <c r="A16" s="21">
        <v>904</v>
      </c>
      <c r="B16" s="2" t="s">
        <v>24</v>
      </c>
      <c r="C16" s="2" t="s">
        <v>52</v>
      </c>
      <c r="D16" s="11"/>
      <c r="E16" s="11">
        <v>20000</v>
      </c>
    </row>
    <row r="17" spans="1:5" ht="53.25" customHeight="1">
      <c r="A17" s="21">
        <v>904</v>
      </c>
      <c r="B17" s="2" t="s">
        <v>53</v>
      </c>
      <c r="C17" s="2" t="s">
        <v>54</v>
      </c>
      <c r="D17" s="11"/>
      <c r="E17" s="11">
        <v>21300</v>
      </c>
    </row>
    <row r="18" spans="1:5" ht="94.5" customHeight="1">
      <c r="A18" s="21">
        <v>904</v>
      </c>
      <c r="B18" s="2" t="s">
        <v>36</v>
      </c>
      <c r="C18" s="2" t="s">
        <v>55</v>
      </c>
      <c r="D18" s="11"/>
      <c r="E18" s="11">
        <v>44400</v>
      </c>
    </row>
    <row r="19" spans="1:5" ht="65.25" customHeight="1">
      <c r="A19" s="21">
        <v>904</v>
      </c>
      <c r="B19" s="2" t="s">
        <v>40</v>
      </c>
      <c r="C19" s="2" t="s">
        <v>30</v>
      </c>
      <c r="D19" s="11"/>
      <c r="E19" s="11">
        <v>13500</v>
      </c>
    </row>
    <row r="20" spans="1:5" ht="0.75" customHeight="1">
      <c r="A20" s="21"/>
      <c r="B20" s="2"/>
      <c r="C20" s="2"/>
      <c r="D20" s="11"/>
      <c r="E20" s="11"/>
    </row>
    <row r="21" spans="1:5" s="14" customFormat="1" ht="21.75" customHeight="1">
      <c r="A21" s="21">
        <v>904</v>
      </c>
      <c r="B21" s="15" t="s">
        <v>31</v>
      </c>
      <c r="C21" s="6" t="s">
        <v>32</v>
      </c>
      <c r="D21" s="23">
        <f>D23+D25+D29</f>
        <v>0</v>
      </c>
      <c r="E21" s="23">
        <f>SUM(E22:E29)</f>
        <v>637400</v>
      </c>
    </row>
    <row r="22" spans="1:5" s="20" customFormat="1" ht="30.75" customHeight="1" hidden="1">
      <c r="A22" s="21"/>
      <c r="B22" s="3"/>
      <c r="C22" s="2"/>
      <c r="D22" s="11"/>
      <c r="E22" s="11"/>
    </row>
    <row r="23" spans="1:5" ht="36" customHeight="1">
      <c r="A23" s="21">
        <v>904</v>
      </c>
      <c r="B23" s="2" t="s">
        <v>41</v>
      </c>
      <c r="C23" s="2" t="s">
        <v>47</v>
      </c>
      <c r="D23" s="11"/>
      <c r="E23" s="11"/>
    </row>
    <row r="24" spans="1:5" ht="52.5" customHeight="1" hidden="1">
      <c r="A24" s="21"/>
      <c r="B24" s="7"/>
      <c r="C24" s="18"/>
      <c r="D24" s="11"/>
      <c r="E24" s="11"/>
    </row>
    <row r="25" spans="1:5" ht="36" customHeight="1" hidden="1">
      <c r="A25" s="21"/>
      <c r="B25" s="2"/>
      <c r="C25" s="2"/>
      <c r="D25" s="11"/>
      <c r="E25" s="19"/>
    </row>
    <row r="26" spans="1:5" ht="38.25" customHeight="1" hidden="1">
      <c r="A26" s="21"/>
      <c r="B26" s="7"/>
      <c r="C26" s="7"/>
      <c r="D26" s="11"/>
      <c r="E26" s="11"/>
    </row>
    <row r="27" spans="1:5" ht="36" customHeight="1">
      <c r="A27" s="21">
        <v>904</v>
      </c>
      <c r="B27" s="7" t="s">
        <v>42</v>
      </c>
      <c r="C27" s="16" t="s">
        <v>46</v>
      </c>
      <c r="D27" s="11"/>
      <c r="E27" s="11">
        <v>341200</v>
      </c>
    </row>
    <row r="28" spans="1:5" ht="0.75" customHeight="1">
      <c r="A28" s="21"/>
      <c r="B28" s="7"/>
      <c r="C28" s="24"/>
      <c r="D28" s="11"/>
      <c r="E28" s="11"/>
    </row>
    <row r="29" spans="1:5" ht="47.25" customHeight="1">
      <c r="A29" s="21">
        <v>904</v>
      </c>
      <c r="B29" s="2" t="s">
        <v>25</v>
      </c>
      <c r="C29" s="2" t="s">
        <v>43</v>
      </c>
      <c r="D29" s="11"/>
      <c r="E29" s="11">
        <v>296200</v>
      </c>
    </row>
    <row r="30" spans="1:5" ht="0.75" customHeight="1">
      <c r="A30" s="21"/>
      <c r="B30" s="2"/>
      <c r="C30" s="2"/>
      <c r="D30" s="11"/>
      <c r="E30" s="11"/>
    </row>
    <row r="31" spans="1:5" ht="18" customHeight="1">
      <c r="A31" s="21"/>
      <c r="B31" s="2"/>
      <c r="C31" s="6" t="s">
        <v>14</v>
      </c>
      <c r="D31" s="23">
        <f>D21+D6</f>
        <v>0</v>
      </c>
      <c r="E31" s="23">
        <f>SUM(E6+E21)</f>
        <v>20955900</v>
      </c>
    </row>
    <row r="32" ht="15">
      <c r="A32" s="22"/>
    </row>
    <row r="33" ht="15">
      <c r="A33" s="22"/>
    </row>
    <row r="34" ht="15">
      <c r="A34" s="22"/>
    </row>
    <row r="35" ht="15">
      <c r="A35" s="22"/>
    </row>
    <row r="36" ht="15">
      <c r="A36" s="22"/>
    </row>
    <row r="37" ht="15">
      <c r="A37" s="22"/>
    </row>
    <row r="38" ht="15">
      <c r="A38" s="22"/>
    </row>
    <row r="39" ht="15">
      <c r="A39" s="22"/>
    </row>
    <row r="40" ht="15">
      <c r="A40" s="22"/>
    </row>
    <row r="41" ht="15">
      <c r="A41" s="22"/>
    </row>
    <row r="42" ht="15">
      <c r="A42" s="22"/>
    </row>
    <row r="43" ht="15">
      <c r="A43" s="22"/>
    </row>
    <row r="44" ht="15">
      <c r="A44" s="22"/>
    </row>
    <row r="45" ht="15">
      <c r="A45" s="22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5">
      <c r="A50" s="22"/>
    </row>
    <row r="51" ht="15">
      <c r="A51" s="22"/>
    </row>
    <row r="52" ht="15">
      <c r="A52" s="22"/>
    </row>
    <row r="53" ht="15">
      <c r="A53" s="22"/>
    </row>
    <row r="54" ht="15">
      <c r="A54" s="22"/>
    </row>
    <row r="55" ht="15">
      <c r="A55" s="22"/>
    </row>
    <row r="56" ht="15">
      <c r="A56" s="22"/>
    </row>
    <row r="57" ht="15">
      <c r="A57" s="22"/>
    </row>
    <row r="58" ht="15">
      <c r="A58" s="22"/>
    </row>
    <row r="59" ht="15">
      <c r="A59" s="22"/>
    </row>
    <row r="60" ht="15">
      <c r="A60" s="22"/>
    </row>
  </sheetData>
  <sheetProtection/>
  <mergeCells count="2">
    <mergeCell ref="B2:D2"/>
    <mergeCell ref="D4:E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"/>
  <sheetViews>
    <sheetView tabSelected="1" zoomScalePageLayoutView="0" workbookViewId="0" topLeftCell="A1">
      <selection activeCell="A190" sqref="A190"/>
    </sheetView>
  </sheetViews>
  <sheetFormatPr defaultColWidth="10.125" defaultRowHeight="12.75"/>
  <cols>
    <col min="1" max="1" width="55.00390625" style="42" customWidth="1"/>
    <col min="2" max="2" width="0.12890625" style="43" customWidth="1"/>
    <col min="3" max="3" width="5.75390625" style="42" customWidth="1"/>
    <col min="4" max="4" width="5.125" style="42" customWidth="1"/>
    <col min="5" max="5" width="12.625" style="42" customWidth="1"/>
    <col min="6" max="6" width="6.875" style="45" customWidth="1"/>
    <col min="7" max="7" width="2.125" style="42" hidden="1" customWidth="1"/>
    <col min="8" max="8" width="19.00390625" style="42" customWidth="1"/>
    <col min="9" max="16384" width="10.125" style="42" customWidth="1"/>
  </cols>
  <sheetData>
    <row r="1" spans="6:8" ht="12.75" customHeight="1">
      <c r="F1" s="94"/>
      <c r="G1" s="94"/>
      <c r="H1" s="42" t="s">
        <v>190</v>
      </c>
    </row>
    <row r="3" spans="1:7" s="44" customFormat="1" ht="6" customHeight="1">
      <c r="A3" s="95" t="s">
        <v>27</v>
      </c>
      <c r="B3" s="95"/>
      <c r="C3" s="95"/>
      <c r="D3" s="95"/>
      <c r="E3" s="95"/>
      <c r="F3" s="95"/>
      <c r="G3" s="95"/>
    </row>
    <row r="4" spans="1:7" s="44" customFormat="1" ht="67.5" customHeight="1">
      <c r="A4" s="95" t="s">
        <v>191</v>
      </c>
      <c r="B4" s="95"/>
      <c r="C4" s="95"/>
      <c r="D4" s="95"/>
      <c r="E4" s="95"/>
      <c r="F4" s="95"/>
      <c r="G4" s="95"/>
    </row>
    <row r="5" ht="24" customHeight="1"/>
    <row r="6" spans="1:8" s="48" customFormat="1" ht="39" customHeight="1">
      <c r="A6" s="46" t="s">
        <v>7</v>
      </c>
      <c r="B6" s="46"/>
      <c r="C6" s="46" t="s">
        <v>0</v>
      </c>
      <c r="D6" s="46" t="s">
        <v>1</v>
      </c>
      <c r="E6" s="46" t="s">
        <v>8</v>
      </c>
      <c r="F6" s="47" t="s">
        <v>9</v>
      </c>
      <c r="G6" s="96" t="s">
        <v>45</v>
      </c>
      <c r="H6" s="97"/>
    </row>
    <row r="7" spans="1:8" s="48" customFormat="1" ht="15" customHeight="1">
      <c r="A7" s="46">
        <v>1</v>
      </c>
      <c r="B7" s="46"/>
      <c r="C7" s="46">
        <v>2</v>
      </c>
      <c r="D7" s="46">
        <v>3</v>
      </c>
      <c r="E7" s="49">
        <v>4</v>
      </c>
      <c r="F7" s="49">
        <v>5</v>
      </c>
      <c r="G7" s="46">
        <v>7</v>
      </c>
      <c r="H7" s="50">
        <v>6</v>
      </c>
    </row>
    <row r="8" spans="1:8" ht="38.25">
      <c r="A8" s="27" t="s">
        <v>57</v>
      </c>
      <c r="B8" s="35"/>
      <c r="C8" s="51"/>
      <c r="D8" s="51"/>
      <c r="E8" s="52"/>
      <c r="F8" s="53"/>
      <c r="G8" s="54" t="e">
        <f>G10+G91+G99+G104+G222+#REF!+G242</f>
        <v>#REF!</v>
      </c>
      <c r="H8" s="87">
        <f>H10+H76+H106+H123+H151+H206</f>
        <v>35374621.07</v>
      </c>
    </row>
    <row r="9" spans="1:8" ht="12.75" hidden="1">
      <c r="A9" s="27"/>
      <c r="B9" s="35"/>
      <c r="C9" s="51"/>
      <c r="D9" s="51"/>
      <c r="E9" s="52"/>
      <c r="F9" s="53"/>
      <c r="G9" s="54"/>
      <c r="H9" s="87"/>
    </row>
    <row r="10" spans="1:8" s="61" customFormat="1" ht="12.75" customHeight="1">
      <c r="A10" s="26" t="s">
        <v>2</v>
      </c>
      <c r="B10" s="34"/>
      <c r="C10" s="56">
        <v>1</v>
      </c>
      <c r="D10" s="56"/>
      <c r="E10" s="57"/>
      <c r="F10" s="58"/>
      <c r="G10" s="59" t="e">
        <f>G11+#REF!+G76</f>
        <v>#REF!</v>
      </c>
      <c r="H10" s="88">
        <f>H12+H22+H40+H47+H48+H56</f>
        <v>14349163.07</v>
      </c>
    </row>
    <row r="11" spans="1:8" ht="27.75" customHeight="1" hidden="1">
      <c r="A11" s="25"/>
      <c r="B11" s="32"/>
      <c r="C11" s="36"/>
      <c r="D11" s="36"/>
      <c r="E11" s="31"/>
      <c r="F11" s="62"/>
      <c r="G11" s="63"/>
      <c r="H11" s="64"/>
    </row>
    <row r="12" spans="1:8" ht="27.75" customHeight="1">
      <c r="A12" s="25" t="s">
        <v>69</v>
      </c>
      <c r="B12" s="32"/>
      <c r="C12" s="36">
        <v>1</v>
      </c>
      <c r="D12" s="36">
        <v>2</v>
      </c>
      <c r="E12" s="31"/>
      <c r="F12" s="62"/>
      <c r="G12" s="63"/>
      <c r="H12" s="65">
        <f>H13</f>
        <v>927817</v>
      </c>
    </row>
    <row r="13" spans="1:8" ht="41.25" customHeight="1">
      <c r="A13" s="25" t="s">
        <v>196</v>
      </c>
      <c r="B13" s="32"/>
      <c r="C13" s="36">
        <v>1</v>
      </c>
      <c r="D13" s="36">
        <v>2</v>
      </c>
      <c r="E13" s="66" t="s">
        <v>75</v>
      </c>
      <c r="F13" s="62"/>
      <c r="G13" s="63" t="e">
        <f>G14+G42</f>
        <v>#REF!</v>
      </c>
      <c r="H13" s="82">
        <f>H14</f>
        <v>927817</v>
      </c>
    </row>
    <row r="14" spans="1:8" ht="29.25" customHeight="1">
      <c r="A14" s="25" t="s">
        <v>197</v>
      </c>
      <c r="B14" s="32"/>
      <c r="C14" s="36">
        <v>1</v>
      </c>
      <c r="D14" s="36">
        <v>2</v>
      </c>
      <c r="E14" s="31" t="s">
        <v>76</v>
      </c>
      <c r="F14" s="62"/>
      <c r="G14" s="63">
        <f>G20+G23+G24+G28+G33</f>
        <v>0</v>
      </c>
      <c r="H14" s="67">
        <f>H15</f>
        <v>927817</v>
      </c>
    </row>
    <row r="15" spans="1:8" ht="25.5">
      <c r="A15" s="25" t="s">
        <v>74</v>
      </c>
      <c r="B15" s="32"/>
      <c r="C15" s="36">
        <v>1</v>
      </c>
      <c r="D15" s="36">
        <v>2</v>
      </c>
      <c r="E15" s="31" t="s">
        <v>77</v>
      </c>
      <c r="F15" s="62"/>
      <c r="G15" s="63"/>
      <c r="H15" s="67">
        <f>H16+H17+H19</f>
        <v>927817</v>
      </c>
    </row>
    <row r="16" spans="1:8" ht="12.75">
      <c r="A16" s="25" t="s">
        <v>78</v>
      </c>
      <c r="B16" s="32"/>
      <c r="C16" s="36">
        <v>1</v>
      </c>
      <c r="D16" s="36">
        <v>2</v>
      </c>
      <c r="E16" s="31" t="s">
        <v>166</v>
      </c>
      <c r="F16" s="62">
        <v>100</v>
      </c>
      <c r="G16" s="63"/>
      <c r="H16" s="67">
        <v>681237</v>
      </c>
    </row>
    <row r="17" spans="1:8" ht="25.5">
      <c r="A17" s="25" t="s">
        <v>167</v>
      </c>
      <c r="B17" s="32"/>
      <c r="C17" s="36">
        <v>1</v>
      </c>
      <c r="D17" s="36">
        <v>2</v>
      </c>
      <c r="E17" s="31" t="s">
        <v>79</v>
      </c>
      <c r="F17" s="62">
        <v>100</v>
      </c>
      <c r="G17" s="63"/>
      <c r="H17" s="67">
        <v>205732</v>
      </c>
    </row>
    <row r="18" spans="1:8" ht="1.5" customHeight="1" hidden="1">
      <c r="A18" s="25"/>
      <c r="B18" s="32"/>
      <c r="C18" s="36"/>
      <c r="D18" s="36"/>
      <c r="E18" s="31"/>
      <c r="F18" s="62"/>
      <c r="G18" s="63"/>
      <c r="H18" s="67"/>
    </row>
    <row r="19" spans="1:8" ht="12.75">
      <c r="A19" s="25" t="s">
        <v>80</v>
      </c>
      <c r="B19" s="32"/>
      <c r="C19" s="36">
        <v>1</v>
      </c>
      <c r="D19" s="36">
        <v>2</v>
      </c>
      <c r="E19" s="31" t="s">
        <v>81</v>
      </c>
      <c r="F19" s="62">
        <v>100</v>
      </c>
      <c r="G19" s="63"/>
      <c r="H19" s="67">
        <v>40848</v>
      </c>
    </row>
    <row r="20" spans="1:8" ht="81.75" customHeight="1" hidden="1">
      <c r="A20" s="25"/>
      <c r="B20" s="32"/>
      <c r="C20" s="36"/>
      <c r="D20" s="36"/>
      <c r="E20" s="31"/>
      <c r="F20" s="62"/>
      <c r="G20" s="68"/>
      <c r="H20" s="40"/>
    </row>
    <row r="21" spans="1:8" ht="52.5" customHeight="1" hidden="1">
      <c r="A21" s="25"/>
      <c r="B21" s="32"/>
      <c r="C21" s="36"/>
      <c r="D21" s="36"/>
      <c r="E21" s="31"/>
      <c r="F21" s="62"/>
      <c r="G21" s="68"/>
      <c r="H21" s="40"/>
    </row>
    <row r="22" spans="1:8" ht="38.25">
      <c r="A22" s="25" t="s">
        <v>70</v>
      </c>
      <c r="B22" s="32"/>
      <c r="C22" s="36">
        <v>1</v>
      </c>
      <c r="D22" s="36">
        <v>4</v>
      </c>
      <c r="E22" s="31"/>
      <c r="F22" s="62"/>
      <c r="G22" s="68"/>
      <c r="H22" s="82">
        <f>H23</f>
        <v>11110846</v>
      </c>
    </row>
    <row r="23" spans="1:8" ht="40.5" customHeight="1">
      <c r="A23" s="25" t="s">
        <v>196</v>
      </c>
      <c r="B23" s="32"/>
      <c r="C23" s="36">
        <v>1</v>
      </c>
      <c r="D23" s="36">
        <v>4</v>
      </c>
      <c r="E23" s="31" t="s">
        <v>75</v>
      </c>
      <c r="F23" s="62"/>
      <c r="G23" s="68"/>
      <c r="H23" s="40">
        <f>H24</f>
        <v>11110846</v>
      </c>
    </row>
    <row r="24" spans="1:8" ht="27.75" customHeight="1">
      <c r="A24" s="25" t="s">
        <v>198</v>
      </c>
      <c r="B24" s="32"/>
      <c r="C24" s="36">
        <v>1</v>
      </c>
      <c r="D24" s="36">
        <v>4</v>
      </c>
      <c r="E24" s="31" t="s">
        <v>76</v>
      </c>
      <c r="F24" s="62"/>
      <c r="G24" s="68"/>
      <c r="H24" s="40">
        <f>SUM(H25+H32)</f>
        <v>11110846</v>
      </c>
    </row>
    <row r="25" spans="1:8" ht="41.25" customHeight="1">
      <c r="A25" s="25" t="s">
        <v>156</v>
      </c>
      <c r="B25" s="32"/>
      <c r="C25" s="36">
        <v>1</v>
      </c>
      <c r="D25" s="36">
        <v>4</v>
      </c>
      <c r="E25" s="31" t="s">
        <v>192</v>
      </c>
      <c r="F25" s="62"/>
      <c r="G25" s="68"/>
      <c r="H25" s="40">
        <f>SUM(H26+H29+H30+H31)</f>
        <v>4938213</v>
      </c>
    </row>
    <row r="26" spans="1:8" ht="43.5" customHeight="1">
      <c r="A26" s="25" t="s">
        <v>168</v>
      </c>
      <c r="B26" s="32"/>
      <c r="C26" s="36">
        <v>1</v>
      </c>
      <c r="D26" s="36">
        <v>4</v>
      </c>
      <c r="E26" s="31" t="s">
        <v>169</v>
      </c>
      <c r="F26" s="62">
        <v>100</v>
      </c>
      <c r="G26" s="68"/>
      <c r="H26" s="40">
        <v>2320524</v>
      </c>
    </row>
    <row r="27" spans="1:8" ht="83.25" customHeight="1" hidden="1">
      <c r="A27" s="25"/>
      <c r="B27" s="32"/>
      <c r="C27" s="36"/>
      <c r="D27" s="36"/>
      <c r="E27" s="31"/>
      <c r="F27" s="62"/>
      <c r="G27" s="63">
        <f>G28+G32+G33</f>
        <v>0</v>
      </c>
      <c r="H27" s="64"/>
    </row>
    <row r="28" spans="1:8" ht="62.25" customHeight="1" hidden="1">
      <c r="A28" s="28"/>
      <c r="B28" s="32"/>
      <c r="C28" s="36"/>
      <c r="D28" s="36"/>
      <c r="E28" s="31"/>
      <c r="F28" s="62"/>
      <c r="G28" s="68"/>
      <c r="H28" s="40"/>
    </row>
    <row r="29" spans="1:8" ht="40.5" customHeight="1">
      <c r="A29" s="25" t="s">
        <v>188</v>
      </c>
      <c r="B29" s="32"/>
      <c r="C29" s="36">
        <v>1</v>
      </c>
      <c r="D29" s="36">
        <v>4</v>
      </c>
      <c r="E29" s="31" t="s">
        <v>189</v>
      </c>
      <c r="F29" s="62">
        <v>100</v>
      </c>
      <c r="G29" s="68"/>
      <c r="H29" s="40">
        <v>1384965</v>
      </c>
    </row>
    <row r="30" spans="1:8" ht="51">
      <c r="A30" s="25" t="s">
        <v>83</v>
      </c>
      <c r="B30" s="32"/>
      <c r="C30" s="36">
        <v>1</v>
      </c>
      <c r="D30" s="36">
        <v>4</v>
      </c>
      <c r="E30" s="31" t="s">
        <v>82</v>
      </c>
      <c r="F30" s="62">
        <v>100</v>
      </c>
      <c r="G30" s="68"/>
      <c r="H30" s="40">
        <v>1119058</v>
      </c>
    </row>
    <row r="31" spans="1:8" ht="12.75">
      <c r="A31" s="28" t="s">
        <v>84</v>
      </c>
      <c r="B31" s="32"/>
      <c r="C31" s="36">
        <v>1</v>
      </c>
      <c r="D31" s="36">
        <v>4</v>
      </c>
      <c r="E31" s="31" t="s">
        <v>85</v>
      </c>
      <c r="F31" s="62">
        <v>100</v>
      </c>
      <c r="G31" s="68"/>
      <c r="H31" s="40">
        <v>113666</v>
      </c>
    </row>
    <row r="32" spans="1:8" ht="19.5" customHeight="1">
      <c r="A32" s="28" t="s">
        <v>84</v>
      </c>
      <c r="B32" s="32"/>
      <c r="C32" s="36">
        <v>1</v>
      </c>
      <c r="D32" s="36">
        <v>4</v>
      </c>
      <c r="E32" s="31" t="s">
        <v>85</v>
      </c>
      <c r="F32" s="62"/>
      <c r="G32" s="68"/>
      <c r="H32" s="40">
        <f>H38+H39</f>
        <v>6172633</v>
      </c>
    </row>
    <row r="33" spans="1:8" ht="33" customHeight="1" hidden="1">
      <c r="A33" s="25"/>
      <c r="B33" s="32"/>
      <c r="C33" s="36"/>
      <c r="D33" s="36"/>
      <c r="E33" s="31"/>
      <c r="F33" s="62"/>
      <c r="G33" s="68"/>
      <c r="H33" s="40"/>
    </row>
    <row r="34" spans="1:8" ht="8.25" customHeight="1" hidden="1">
      <c r="A34" s="25"/>
      <c r="B34" s="32"/>
      <c r="C34" s="36"/>
      <c r="D34" s="36"/>
      <c r="E34" s="31"/>
      <c r="F34" s="62"/>
      <c r="G34" s="68"/>
      <c r="H34" s="40"/>
    </row>
    <row r="35" spans="1:8" ht="0.75" customHeight="1" hidden="1">
      <c r="A35" s="25"/>
      <c r="B35" s="32"/>
      <c r="C35" s="36"/>
      <c r="D35" s="36"/>
      <c r="E35" s="31"/>
      <c r="F35" s="62"/>
      <c r="G35" s="68"/>
      <c r="H35" s="40"/>
    </row>
    <row r="36" spans="1:8" ht="0.75" customHeight="1" hidden="1">
      <c r="A36" s="25"/>
      <c r="B36" s="32"/>
      <c r="C36" s="36"/>
      <c r="D36" s="36"/>
      <c r="E36" s="31"/>
      <c r="F36" s="62"/>
      <c r="G36" s="68"/>
      <c r="H36" s="40"/>
    </row>
    <row r="37" spans="1:8" ht="0.75" customHeight="1">
      <c r="A37" s="25"/>
      <c r="B37" s="32"/>
      <c r="C37" s="36"/>
      <c r="D37" s="36"/>
      <c r="E37" s="31"/>
      <c r="F37" s="62"/>
      <c r="G37" s="68"/>
      <c r="H37" s="40">
        <v>1</v>
      </c>
    </row>
    <row r="38" spans="1:8" ht="26.25" customHeight="1">
      <c r="A38" s="25" t="s">
        <v>58</v>
      </c>
      <c r="B38" s="32"/>
      <c r="C38" s="36">
        <v>1</v>
      </c>
      <c r="D38" s="36">
        <v>4</v>
      </c>
      <c r="E38" s="31" t="s">
        <v>85</v>
      </c>
      <c r="F38" s="62">
        <v>200</v>
      </c>
      <c r="G38" s="68"/>
      <c r="H38" s="40">
        <v>5872633</v>
      </c>
    </row>
    <row r="39" spans="1:8" ht="24.75" customHeight="1">
      <c r="A39" s="25" t="s">
        <v>86</v>
      </c>
      <c r="B39" s="32"/>
      <c r="C39" s="36">
        <v>1</v>
      </c>
      <c r="D39" s="36">
        <v>4</v>
      </c>
      <c r="E39" s="31" t="s">
        <v>85</v>
      </c>
      <c r="F39" s="62">
        <v>800</v>
      </c>
      <c r="G39" s="68"/>
      <c r="H39" s="40">
        <v>300000</v>
      </c>
    </row>
    <row r="40" spans="1:8" ht="39" customHeight="1">
      <c r="A40" s="27" t="s">
        <v>196</v>
      </c>
      <c r="B40" s="32"/>
      <c r="C40" s="36">
        <v>1</v>
      </c>
      <c r="D40" s="36">
        <v>6</v>
      </c>
      <c r="E40" s="31" t="s">
        <v>75</v>
      </c>
      <c r="F40" s="62"/>
      <c r="G40" s="68"/>
      <c r="H40" s="82">
        <f>H41</f>
        <v>210500</v>
      </c>
    </row>
    <row r="41" spans="1:8" ht="29.25" customHeight="1">
      <c r="A41" s="25" t="s">
        <v>198</v>
      </c>
      <c r="B41" s="32"/>
      <c r="C41" s="36">
        <v>1</v>
      </c>
      <c r="D41" s="36">
        <v>6</v>
      </c>
      <c r="E41" s="31" t="s">
        <v>76</v>
      </c>
      <c r="F41" s="62"/>
      <c r="G41" s="68"/>
      <c r="H41" s="40">
        <f>H42</f>
        <v>210500</v>
      </c>
    </row>
    <row r="42" spans="1:8" ht="26.25" customHeight="1">
      <c r="A42" s="28" t="s">
        <v>87</v>
      </c>
      <c r="B42" s="32"/>
      <c r="C42" s="36">
        <v>1</v>
      </c>
      <c r="D42" s="36">
        <v>6</v>
      </c>
      <c r="E42" s="31" t="s">
        <v>88</v>
      </c>
      <c r="F42" s="62"/>
      <c r="G42" s="63" t="e">
        <f>G45+#REF!+G46</f>
        <v>#REF!</v>
      </c>
      <c r="H42" s="67">
        <f>H44+H46</f>
        <v>210500</v>
      </c>
    </row>
    <row r="43" spans="1:8" ht="27" customHeight="1">
      <c r="A43" s="28" t="s">
        <v>89</v>
      </c>
      <c r="B43" s="32"/>
      <c r="C43" s="36">
        <v>1</v>
      </c>
      <c r="D43" s="36">
        <v>6</v>
      </c>
      <c r="E43" s="31" t="s">
        <v>90</v>
      </c>
      <c r="F43" s="62"/>
      <c r="G43" s="63"/>
      <c r="H43" s="67">
        <f>H44</f>
        <v>131000</v>
      </c>
    </row>
    <row r="44" spans="1:8" ht="17.25" customHeight="1">
      <c r="A44" s="28" t="s">
        <v>106</v>
      </c>
      <c r="B44" s="32"/>
      <c r="C44" s="36">
        <v>1</v>
      </c>
      <c r="D44" s="36">
        <v>6</v>
      </c>
      <c r="E44" s="31" t="s">
        <v>91</v>
      </c>
      <c r="F44" s="62">
        <v>500</v>
      </c>
      <c r="G44" s="63"/>
      <c r="H44" s="67">
        <v>131000</v>
      </c>
    </row>
    <row r="45" spans="1:8" ht="28.5" customHeight="1">
      <c r="A45" s="28" t="s">
        <v>89</v>
      </c>
      <c r="B45" s="32"/>
      <c r="C45" s="36">
        <v>1</v>
      </c>
      <c r="D45" s="36">
        <v>6</v>
      </c>
      <c r="E45" s="31" t="s">
        <v>155</v>
      </c>
      <c r="F45" s="62"/>
      <c r="G45" s="68"/>
      <c r="H45" s="40">
        <f>H46</f>
        <v>79500</v>
      </c>
    </row>
    <row r="46" spans="1:8" ht="17.25" customHeight="1">
      <c r="A46" s="28" t="s">
        <v>106</v>
      </c>
      <c r="B46" s="32"/>
      <c r="C46" s="36">
        <v>1</v>
      </c>
      <c r="D46" s="36">
        <v>6</v>
      </c>
      <c r="E46" s="31" t="s">
        <v>155</v>
      </c>
      <c r="F46" s="62">
        <v>500</v>
      </c>
      <c r="G46" s="68"/>
      <c r="H46" s="40">
        <v>79500</v>
      </c>
    </row>
    <row r="47" spans="1:8" ht="30" customHeight="1">
      <c r="A47" s="28" t="s">
        <v>180</v>
      </c>
      <c r="B47" s="32"/>
      <c r="C47" s="36">
        <v>1</v>
      </c>
      <c r="D47" s="36">
        <v>7</v>
      </c>
      <c r="E47" s="31" t="s">
        <v>181</v>
      </c>
      <c r="F47" s="62">
        <v>200</v>
      </c>
      <c r="G47" s="68"/>
      <c r="H47" s="69"/>
    </row>
    <row r="48" spans="1:8" ht="15" customHeight="1">
      <c r="A48" s="28" t="s">
        <v>3</v>
      </c>
      <c r="B48" s="32"/>
      <c r="C48" s="36">
        <v>1</v>
      </c>
      <c r="D48" s="36">
        <v>11</v>
      </c>
      <c r="E48" s="31"/>
      <c r="F48" s="62"/>
      <c r="G48" s="68"/>
      <c r="H48" s="82">
        <f>H49</f>
        <v>100000</v>
      </c>
    </row>
    <row r="49" spans="1:8" ht="16.5" customHeight="1">
      <c r="A49" s="28" t="s">
        <v>64</v>
      </c>
      <c r="B49" s="32"/>
      <c r="C49" s="36">
        <v>1</v>
      </c>
      <c r="D49" s="36">
        <v>11</v>
      </c>
      <c r="E49" s="31" t="s">
        <v>92</v>
      </c>
      <c r="F49" s="62"/>
      <c r="G49" s="68"/>
      <c r="H49" s="40">
        <f>H50</f>
        <v>100000</v>
      </c>
    </row>
    <row r="50" spans="1:8" ht="31.5" customHeight="1">
      <c r="A50" s="28" t="s">
        <v>65</v>
      </c>
      <c r="B50" s="32"/>
      <c r="C50" s="36">
        <v>1</v>
      </c>
      <c r="D50" s="36">
        <v>11</v>
      </c>
      <c r="E50" s="31" t="s">
        <v>93</v>
      </c>
      <c r="F50" s="62"/>
      <c r="G50" s="68"/>
      <c r="H50" s="40">
        <f>H51</f>
        <v>100000</v>
      </c>
    </row>
    <row r="51" spans="1:8" ht="26.25" customHeight="1">
      <c r="A51" s="28" t="s">
        <v>94</v>
      </c>
      <c r="B51" s="32"/>
      <c r="C51" s="36">
        <v>1</v>
      </c>
      <c r="D51" s="36">
        <v>11</v>
      </c>
      <c r="E51" s="31" t="s">
        <v>93</v>
      </c>
      <c r="F51" s="62"/>
      <c r="G51" s="63"/>
      <c r="H51" s="67">
        <v>100000</v>
      </c>
    </row>
    <row r="52" spans="1:8" ht="0.75" customHeight="1">
      <c r="A52" s="28"/>
      <c r="B52" s="32"/>
      <c r="C52" s="36"/>
      <c r="D52" s="36"/>
      <c r="E52" s="31"/>
      <c r="F52" s="62"/>
      <c r="G52" s="63"/>
      <c r="H52" s="64"/>
    </row>
    <row r="53" spans="1:8" ht="21" customHeight="1" hidden="1">
      <c r="A53" s="28"/>
      <c r="B53" s="32"/>
      <c r="C53" s="36"/>
      <c r="D53" s="36"/>
      <c r="E53" s="31"/>
      <c r="F53" s="62"/>
      <c r="G53" s="63"/>
      <c r="H53" s="64"/>
    </row>
    <row r="54" spans="1:8" ht="18.75" customHeight="1">
      <c r="A54" s="28" t="s">
        <v>66</v>
      </c>
      <c r="B54" s="32"/>
      <c r="C54" s="36">
        <v>1</v>
      </c>
      <c r="D54" s="36">
        <v>11</v>
      </c>
      <c r="E54" s="31" t="s">
        <v>95</v>
      </c>
      <c r="F54" s="62">
        <v>800</v>
      </c>
      <c r="G54" s="68"/>
      <c r="H54" s="40">
        <v>100000</v>
      </c>
    </row>
    <row r="55" spans="1:8" ht="0.75" customHeight="1">
      <c r="A55" s="29"/>
      <c r="B55" s="32"/>
      <c r="C55" s="36"/>
      <c r="D55" s="36"/>
      <c r="E55" s="31"/>
      <c r="F55" s="62"/>
      <c r="G55" s="63"/>
      <c r="H55" s="64"/>
    </row>
    <row r="56" spans="1:8" ht="15.75" customHeight="1">
      <c r="A56" s="29" t="s">
        <v>37</v>
      </c>
      <c r="B56" s="32"/>
      <c r="C56" s="36">
        <v>1</v>
      </c>
      <c r="D56" s="36">
        <v>13</v>
      </c>
      <c r="E56" s="31"/>
      <c r="F56" s="62"/>
      <c r="G56" s="63"/>
      <c r="H56" s="82">
        <f>H57++H72</f>
        <v>2000000.07</v>
      </c>
    </row>
    <row r="57" spans="1:8" ht="41.25" customHeight="1">
      <c r="A57" s="25" t="s">
        <v>196</v>
      </c>
      <c r="B57" s="32"/>
      <c r="C57" s="36">
        <v>1</v>
      </c>
      <c r="D57" s="36">
        <v>13</v>
      </c>
      <c r="E57" s="31" t="s">
        <v>75</v>
      </c>
      <c r="F57" s="62"/>
      <c r="G57" s="63"/>
      <c r="H57" s="67">
        <f>H60+H61</f>
        <v>1700000.07</v>
      </c>
    </row>
    <row r="58" spans="1:8" ht="41.25" customHeight="1">
      <c r="A58" s="25" t="s">
        <v>199</v>
      </c>
      <c r="B58" s="32"/>
      <c r="C58" s="36">
        <v>1</v>
      </c>
      <c r="D58" s="36">
        <v>13</v>
      </c>
      <c r="E58" s="31" t="s">
        <v>170</v>
      </c>
      <c r="F58" s="62"/>
      <c r="G58" s="63"/>
      <c r="H58" s="67">
        <f>H59</f>
        <v>1175000</v>
      </c>
    </row>
    <row r="59" spans="1:8" ht="58.5" customHeight="1">
      <c r="A59" s="25" t="s">
        <v>171</v>
      </c>
      <c r="B59" s="32"/>
      <c r="C59" s="36">
        <v>1</v>
      </c>
      <c r="D59" s="36">
        <v>13</v>
      </c>
      <c r="E59" s="31" t="s">
        <v>194</v>
      </c>
      <c r="F59" s="62"/>
      <c r="G59" s="63"/>
      <c r="H59" s="67">
        <f>SUM(H60)</f>
        <v>1175000</v>
      </c>
    </row>
    <row r="60" spans="1:8" ht="54" customHeight="1">
      <c r="A60" s="25" t="s">
        <v>173</v>
      </c>
      <c r="B60" s="32"/>
      <c r="C60" s="36">
        <v>1</v>
      </c>
      <c r="D60" s="36">
        <v>13</v>
      </c>
      <c r="E60" s="31" t="s">
        <v>172</v>
      </c>
      <c r="F60" s="62">
        <v>200</v>
      </c>
      <c r="G60" s="63"/>
      <c r="H60" s="67">
        <v>1175000</v>
      </c>
    </row>
    <row r="61" spans="1:8" ht="27.75" customHeight="1">
      <c r="A61" s="25" t="s">
        <v>185</v>
      </c>
      <c r="B61" s="32"/>
      <c r="C61" s="36">
        <v>1</v>
      </c>
      <c r="D61" s="36">
        <v>13</v>
      </c>
      <c r="E61" s="31" t="s">
        <v>76</v>
      </c>
      <c r="F61" s="62"/>
      <c r="G61" s="63"/>
      <c r="H61" s="65">
        <f>SUM(H62+H68+H71)</f>
        <v>525000.0700000001</v>
      </c>
    </row>
    <row r="62" spans="1:8" ht="18" customHeight="1">
      <c r="A62" s="25" t="s">
        <v>126</v>
      </c>
      <c r="B62" s="32"/>
      <c r="C62" s="36">
        <v>1</v>
      </c>
      <c r="D62" s="36">
        <v>13</v>
      </c>
      <c r="E62" s="31" t="s">
        <v>96</v>
      </c>
      <c r="F62" s="62"/>
      <c r="G62" s="63"/>
      <c r="H62" s="65">
        <f>H64+H66</f>
        <v>325000.07</v>
      </c>
    </row>
    <row r="63" spans="1:8" ht="94.5" customHeight="1" hidden="1">
      <c r="A63" s="25"/>
      <c r="B63" s="32"/>
      <c r="C63" s="36"/>
      <c r="D63" s="36"/>
      <c r="E63" s="31"/>
      <c r="F63" s="62"/>
      <c r="G63" s="63"/>
      <c r="H63" s="67"/>
    </row>
    <row r="64" spans="1:8" ht="16.5" customHeight="1">
      <c r="A64" s="25" t="s">
        <v>127</v>
      </c>
      <c r="B64" s="32"/>
      <c r="C64" s="36">
        <v>1</v>
      </c>
      <c r="D64" s="36">
        <v>13</v>
      </c>
      <c r="E64" s="31" t="s">
        <v>128</v>
      </c>
      <c r="F64" s="62"/>
      <c r="G64" s="63"/>
      <c r="H64" s="67">
        <v>200000</v>
      </c>
    </row>
    <row r="65" spans="1:8" ht="27.75" customHeight="1">
      <c r="A65" s="25" t="s">
        <v>58</v>
      </c>
      <c r="B65" s="32"/>
      <c r="C65" s="36">
        <v>1</v>
      </c>
      <c r="D65" s="36">
        <v>13</v>
      </c>
      <c r="E65" s="31" t="s">
        <v>128</v>
      </c>
      <c r="F65" s="62">
        <v>200</v>
      </c>
      <c r="G65" s="63"/>
      <c r="H65" s="67">
        <v>198500</v>
      </c>
    </row>
    <row r="66" spans="1:8" ht="30" customHeight="1">
      <c r="A66" s="25" t="s">
        <v>129</v>
      </c>
      <c r="B66" s="32"/>
      <c r="C66" s="36">
        <v>1</v>
      </c>
      <c r="D66" s="36">
        <v>13</v>
      </c>
      <c r="E66" s="31" t="s">
        <v>130</v>
      </c>
      <c r="F66" s="62"/>
      <c r="G66" s="63"/>
      <c r="H66" s="65">
        <v>125000.07</v>
      </c>
    </row>
    <row r="67" spans="1:8" ht="26.25" customHeight="1">
      <c r="A67" s="25" t="s">
        <v>58</v>
      </c>
      <c r="B67" s="32"/>
      <c r="C67" s="36">
        <v>1</v>
      </c>
      <c r="D67" s="36">
        <v>13</v>
      </c>
      <c r="E67" s="31" t="s">
        <v>130</v>
      </c>
      <c r="F67" s="62">
        <v>200</v>
      </c>
      <c r="G67" s="63"/>
      <c r="H67" s="67">
        <v>126500.07</v>
      </c>
    </row>
    <row r="68" spans="1:8" ht="38.25">
      <c r="A68" s="25" t="s">
        <v>97</v>
      </c>
      <c r="B68" s="32"/>
      <c r="C68" s="36">
        <v>1</v>
      </c>
      <c r="D68" s="36">
        <v>13</v>
      </c>
      <c r="E68" s="31" t="s">
        <v>98</v>
      </c>
      <c r="F68" s="62"/>
      <c r="G68" s="63"/>
      <c r="H68" s="65">
        <f>H69</f>
        <v>100000</v>
      </c>
    </row>
    <row r="69" spans="1:8" ht="38.25">
      <c r="A69" s="25" t="s">
        <v>131</v>
      </c>
      <c r="B69" s="32"/>
      <c r="C69" s="36">
        <v>1</v>
      </c>
      <c r="D69" s="36">
        <v>13</v>
      </c>
      <c r="E69" s="31" t="s">
        <v>99</v>
      </c>
      <c r="F69" s="62"/>
      <c r="G69" s="63"/>
      <c r="H69" s="67">
        <v>100000</v>
      </c>
    </row>
    <row r="70" spans="1:8" ht="25.5">
      <c r="A70" s="25" t="s">
        <v>58</v>
      </c>
      <c r="B70" s="32"/>
      <c r="C70" s="36">
        <v>1</v>
      </c>
      <c r="D70" s="36">
        <v>13</v>
      </c>
      <c r="E70" s="31" t="s">
        <v>99</v>
      </c>
      <c r="F70" s="62">
        <v>200</v>
      </c>
      <c r="G70" s="63"/>
      <c r="H70" s="67">
        <v>100000</v>
      </c>
    </row>
    <row r="71" spans="1:8" ht="25.5">
      <c r="A71" s="25" t="s">
        <v>58</v>
      </c>
      <c r="B71" s="32"/>
      <c r="C71" s="36">
        <v>1</v>
      </c>
      <c r="D71" s="36">
        <v>13</v>
      </c>
      <c r="E71" s="31" t="s">
        <v>174</v>
      </c>
      <c r="F71" s="62">
        <v>200</v>
      </c>
      <c r="G71" s="63"/>
      <c r="H71" s="65">
        <v>100000</v>
      </c>
    </row>
    <row r="72" spans="1:8" ht="42" customHeight="1">
      <c r="A72" s="25" t="s">
        <v>200</v>
      </c>
      <c r="B72" s="32"/>
      <c r="C72" s="36">
        <v>1</v>
      </c>
      <c r="D72" s="36">
        <v>13</v>
      </c>
      <c r="E72" s="31" t="s">
        <v>132</v>
      </c>
      <c r="F72" s="62"/>
      <c r="G72" s="63"/>
      <c r="H72" s="65">
        <f>H73</f>
        <v>300000</v>
      </c>
    </row>
    <row r="73" spans="1:8" ht="25.5">
      <c r="A73" s="25" t="s">
        <v>133</v>
      </c>
      <c r="B73" s="32"/>
      <c r="C73" s="36">
        <v>1</v>
      </c>
      <c r="D73" s="36">
        <v>13</v>
      </c>
      <c r="E73" s="31" t="s">
        <v>134</v>
      </c>
      <c r="F73" s="62"/>
      <c r="G73" s="63"/>
      <c r="H73" s="67">
        <f>H74</f>
        <v>300000</v>
      </c>
    </row>
    <row r="74" spans="1:8" ht="31.5" customHeight="1">
      <c r="A74" s="25" t="s">
        <v>135</v>
      </c>
      <c r="B74" s="32"/>
      <c r="C74" s="36">
        <v>1</v>
      </c>
      <c r="D74" s="36">
        <v>13</v>
      </c>
      <c r="E74" s="31" t="s">
        <v>193</v>
      </c>
      <c r="F74" s="62"/>
      <c r="G74" s="63"/>
      <c r="H74" s="67">
        <v>300000</v>
      </c>
    </row>
    <row r="75" spans="1:8" ht="25.5">
      <c r="A75" s="25" t="s">
        <v>58</v>
      </c>
      <c r="B75" s="32"/>
      <c r="C75" s="36">
        <v>1</v>
      </c>
      <c r="D75" s="36">
        <v>13</v>
      </c>
      <c r="E75" s="31" t="s">
        <v>136</v>
      </c>
      <c r="F75" s="62">
        <v>200</v>
      </c>
      <c r="G75" s="63"/>
      <c r="H75" s="67">
        <v>300000</v>
      </c>
    </row>
    <row r="76" spans="1:8" ht="15" customHeight="1">
      <c r="A76" s="27" t="s">
        <v>6</v>
      </c>
      <c r="B76" s="32"/>
      <c r="C76" s="36">
        <v>2</v>
      </c>
      <c r="D76" s="36"/>
      <c r="E76" s="31"/>
      <c r="F76" s="62"/>
      <c r="G76" s="68"/>
      <c r="H76" s="82">
        <f>H83+H84</f>
        <v>274300</v>
      </c>
    </row>
    <row r="77" spans="1:8" ht="15" customHeight="1">
      <c r="A77" s="25" t="s">
        <v>48</v>
      </c>
      <c r="B77" s="32"/>
      <c r="C77" s="36">
        <v>2</v>
      </c>
      <c r="D77" s="36">
        <v>3</v>
      </c>
      <c r="E77" s="31"/>
      <c r="F77" s="62"/>
      <c r="G77" s="68"/>
      <c r="H77" s="40">
        <f>H83+H84</f>
        <v>274300</v>
      </c>
    </row>
    <row r="78" spans="1:8" ht="15" customHeight="1">
      <c r="A78" s="25" t="s">
        <v>67</v>
      </c>
      <c r="B78" s="32"/>
      <c r="C78" s="36">
        <v>2</v>
      </c>
      <c r="D78" s="36">
        <v>3</v>
      </c>
      <c r="E78" s="31" t="s">
        <v>92</v>
      </c>
      <c r="F78" s="62"/>
      <c r="G78" s="68"/>
      <c r="H78" s="40">
        <f>H79</f>
        <v>255600</v>
      </c>
    </row>
    <row r="79" spans="1:8" ht="38.25" customHeight="1">
      <c r="A79" s="25" t="s">
        <v>65</v>
      </c>
      <c r="B79" s="32"/>
      <c r="C79" s="36">
        <v>2</v>
      </c>
      <c r="D79" s="36">
        <v>3</v>
      </c>
      <c r="E79" s="31" t="s">
        <v>93</v>
      </c>
      <c r="F79" s="62"/>
      <c r="G79" s="68"/>
      <c r="H79" s="40">
        <f>H82</f>
        <v>255600</v>
      </c>
    </row>
    <row r="80" spans="1:8" s="61" customFormat="1" ht="0.75" customHeight="1">
      <c r="A80" s="25"/>
      <c r="B80" s="37"/>
      <c r="C80" s="70"/>
      <c r="D80" s="70"/>
      <c r="E80" s="31"/>
      <c r="F80" s="58"/>
      <c r="G80" s="59"/>
      <c r="H80" s="64"/>
    </row>
    <row r="81" spans="1:8" s="61" customFormat="1" ht="13.5" hidden="1">
      <c r="A81" s="25"/>
      <c r="B81" s="37"/>
      <c r="C81" s="70"/>
      <c r="D81" s="70"/>
      <c r="E81" s="31"/>
      <c r="F81" s="58"/>
      <c r="G81" s="59"/>
      <c r="H81" s="64"/>
    </row>
    <row r="82" spans="1:8" ht="51">
      <c r="A82" s="25" t="s">
        <v>62</v>
      </c>
      <c r="B82" s="32"/>
      <c r="C82" s="36">
        <v>2</v>
      </c>
      <c r="D82" s="36">
        <v>3</v>
      </c>
      <c r="E82" s="31" t="s">
        <v>100</v>
      </c>
      <c r="F82" s="62"/>
      <c r="G82" s="63"/>
      <c r="H82" s="67">
        <f>SUM(H83)</f>
        <v>255600</v>
      </c>
    </row>
    <row r="83" spans="1:8" ht="51">
      <c r="A83" s="25" t="s">
        <v>60</v>
      </c>
      <c r="B83" s="32"/>
      <c r="C83" s="36">
        <v>2</v>
      </c>
      <c r="D83" s="36">
        <v>3</v>
      </c>
      <c r="E83" s="31" t="s">
        <v>100</v>
      </c>
      <c r="F83" s="62">
        <v>100</v>
      </c>
      <c r="G83" s="63"/>
      <c r="H83" s="67">
        <v>255600</v>
      </c>
    </row>
    <row r="84" spans="1:8" ht="33" customHeight="1">
      <c r="A84" s="25" t="s">
        <v>58</v>
      </c>
      <c r="B84" s="32"/>
      <c r="C84" s="36">
        <v>2</v>
      </c>
      <c r="D84" s="36">
        <v>3</v>
      </c>
      <c r="E84" s="31" t="s">
        <v>100</v>
      </c>
      <c r="F84" s="62">
        <v>200</v>
      </c>
      <c r="G84" s="63"/>
      <c r="H84" s="67">
        <v>18700</v>
      </c>
    </row>
    <row r="85" spans="1:8" ht="1.5" customHeight="1" hidden="1">
      <c r="A85" s="27"/>
      <c r="B85" s="32"/>
      <c r="C85" s="36"/>
      <c r="D85" s="36"/>
      <c r="E85" s="31"/>
      <c r="F85" s="62"/>
      <c r="G85" s="63"/>
      <c r="H85" s="55"/>
    </row>
    <row r="86" spans="1:8" ht="1.5" customHeight="1" hidden="1">
      <c r="A86" s="25"/>
      <c r="B86" s="32"/>
      <c r="C86" s="36"/>
      <c r="D86" s="36"/>
      <c r="E86" s="31"/>
      <c r="F86" s="62"/>
      <c r="G86" s="63"/>
      <c r="H86" s="64"/>
    </row>
    <row r="87" spans="1:8" ht="49.5" customHeight="1" hidden="1">
      <c r="A87" s="25"/>
      <c r="B87" s="32"/>
      <c r="C87" s="36"/>
      <c r="D87" s="36"/>
      <c r="E87" s="31"/>
      <c r="F87" s="62"/>
      <c r="G87" s="68"/>
      <c r="H87" s="40"/>
    </row>
    <row r="88" spans="1:8" ht="48.75" customHeight="1" hidden="1">
      <c r="A88" s="25"/>
      <c r="B88" s="32"/>
      <c r="C88" s="36"/>
      <c r="D88" s="36"/>
      <c r="E88" s="31"/>
      <c r="F88" s="62"/>
      <c r="G88" s="68"/>
      <c r="H88" s="40"/>
    </row>
    <row r="89" spans="1:8" ht="31.5" customHeight="1" hidden="1">
      <c r="A89" s="25"/>
      <c r="B89" s="32"/>
      <c r="C89" s="36"/>
      <c r="D89" s="36"/>
      <c r="E89" s="31"/>
      <c r="F89" s="62"/>
      <c r="G89" s="68"/>
      <c r="H89" s="40"/>
    </row>
    <row r="90" spans="1:8" ht="36.75" customHeight="1" hidden="1">
      <c r="A90" s="25"/>
      <c r="B90" s="32"/>
      <c r="C90" s="36"/>
      <c r="D90" s="36"/>
      <c r="E90" s="31"/>
      <c r="F90" s="62"/>
      <c r="G90" s="68"/>
      <c r="H90" s="40"/>
    </row>
    <row r="91" spans="1:8" s="61" customFormat="1" ht="0.75" customHeight="1" hidden="1">
      <c r="A91" s="26"/>
      <c r="B91" s="34"/>
      <c r="C91" s="56"/>
      <c r="D91" s="56"/>
      <c r="E91" s="57"/>
      <c r="F91" s="58"/>
      <c r="G91" s="59"/>
      <c r="H91" s="60"/>
    </row>
    <row r="92" spans="1:8" ht="16.5" customHeight="1" hidden="1">
      <c r="A92" s="25"/>
      <c r="B92" s="32"/>
      <c r="C92" s="36"/>
      <c r="D92" s="36"/>
      <c r="E92" s="31"/>
      <c r="F92" s="62"/>
      <c r="G92" s="63"/>
      <c r="H92" s="64"/>
    </row>
    <row r="93" spans="1:8" ht="33" customHeight="1" hidden="1">
      <c r="A93" s="25"/>
      <c r="B93" s="32"/>
      <c r="C93" s="36"/>
      <c r="D93" s="36"/>
      <c r="E93" s="31"/>
      <c r="F93" s="62"/>
      <c r="G93" s="63"/>
      <c r="H93" s="64"/>
    </row>
    <row r="94" spans="1:8" ht="36" customHeight="1" hidden="1">
      <c r="A94" s="25"/>
      <c r="B94" s="32"/>
      <c r="C94" s="36"/>
      <c r="D94" s="36"/>
      <c r="E94" s="31"/>
      <c r="F94" s="62"/>
      <c r="G94" s="63"/>
      <c r="H94" s="64"/>
    </row>
    <row r="95" spans="1:8" ht="38.25" customHeight="1" hidden="1">
      <c r="A95" s="25"/>
      <c r="B95" s="32"/>
      <c r="C95" s="36"/>
      <c r="D95" s="36"/>
      <c r="E95" s="31"/>
      <c r="F95" s="62"/>
      <c r="G95" s="68"/>
      <c r="H95" s="40"/>
    </row>
    <row r="96" spans="1:8" ht="1.5" customHeight="1" hidden="1">
      <c r="A96" s="25"/>
      <c r="B96" s="32"/>
      <c r="C96" s="36"/>
      <c r="D96" s="36"/>
      <c r="E96" s="31"/>
      <c r="F96" s="62"/>
      <c r="G96" s="68"/>
      <c r="H96" s="40"/>
    </row>
    <row r="97" spans="1:8" ht="20.25" customHeight="1" hidden="1">
      <c r="A97" s="25"/>
      <c r="B97" s="32"/>
      <c r="C97" s="36"/>
      <c r="D97" s="36"/>
      <c r="E97" s="31"/>
      <c r="F97" s="62"/>
      <c r="G97" s="68"/>
      <c r="H97" s="40"/>
    </row>
    <row r="98" spans="1:8" ht="31.5" customHeight="1" hidden="1">
      <c r="A98" s="25"/>
      <c r="B98" s="32"/>
      <c r="C98" s="36"/>
      <c r="D98" s="36"/>
      <c r="E98" s="31"/>
      <c r="F98" s="62"/>
      <c r="G98" s="68"/>
      <c r="H98" s="40"/>
    </row>
    <row r="99" spans="1:8" s="61" customFormat="1" ht="46.5" customHeight="1" hidden="1">
      <c r="A99" s="27"/>
      <c r="B99" s="34"/>
      <c r="C99" s="56"/>
      <c r="D99" s="56"/>
      <c r="E99" s="57"/>
      <c r="F99" s="58"/>
      <c r="G99" s="59"/>
      <c r="H99" s="60"/>
    </row>
    <row r="100" spans="1:8" ht="111" customHeight="1" hidden="1">
      <c r="A100" s="27"/>
      <c r="B100" s="32"/>
      <c r="C100" s="36"/>
      <c r="D100" s="36"/>
      <c r="E100" s="31"/>
      <c r="F100" s="62"/>
      <c r="G100" s="63"/>
      <c r="H100" s="55"/>
    </row>
    <row r="101" spans="1:8" ht="177" customHeight="1" hidden="1">
      <c r="A101" s="25"/>
      <c r="B101" s="32"/>
      <c r="C101" s="36"/>
      <c r="D101" s="36"/>
      <c r="E101" s="31"/>
      <c r="F101" s="62"/>
      <c r="G101" s="63"/>
      <c r="H101" s="64"/>
    </row>
    <row r="102" spans="1:8" ht="36" customHeight="1" hidden="1">
      <c r="A102" s="25"/>
      <c r="B102" s="32"/>
      <c r="C102" s="36"/>
      <c r="D102" s="36"/>
      <c r="E102" s="31"/>
      <c r="F102" s="62"/>
      <c r="G102" s="63"/>
      <c r="H102" s="64"/>
    </row>
    <row r="103" spans="1:8" ht="36" customHeight="1" hidden="1">
      <c r="A103" s="25"/>
      <c r="B103" s="32"/>
      <c r="C103" s="36"/>
      <c r="D103" s="36"/>
      <c r="E103" s="31"/>
      <c r="F103" s="62"/>
      <c r="G103" s="68"/>
      <c r="H103" s="40"/>
    </row>
    <row r="104" spans="1:8" s="61" customFormat="1" ht="147" customHeight="1" hidden="1">
      <c r="A104" s="7"/>
      <c r="B104" s="32"/>
      <c r="C104" s="36"/>
      <c r="D104" s="36"/>
      <c r="E104" s="31"/>
      <c r="F104" s="62"/>
      <c r="G104" s="63"/>
      <c r="H104" s="64"/>
    </row>
    <row r="105" spans="1:8" s="61" customFormat="1" ht="34.5" customHeight="1" hidden="1">
      <c r="A105" s="7"/>
      <c r="B105" s="32"/>
      <c r="C105" s="36"/>
      <c r="D105" s="36"/>
      <c r="E105" s="31"/>
      <c r="F105" s="62"/>
      <c r="G105" s="63"/>
      <c r="H105" s="64"/>
    </row>
    <row r="106" spans="1:8" s="61" customFormat="1" ht="39" customHeight="1">
      <c r="A106" s="25" t="s">
        <v>199</v>
      </c>
      <c r="B106" s="38"/>
      <c r="C106" s="71">
        <v>3</v>
      </c>
      <c r="D106" s="71">
        <v>10</v>
      </c>
      <c r="E106" s="72" t="s">
        <v>175</v>
      </c>
      <c r="F106" s="73"/>
      <c r="G106" s="74"/>
      <c r="H106" s="89">
        <f>SUM(H115)</f>
        <v>500000</v>
      </c>
    </row>
    <row r="107" spans="1:8" s="61" customFormat="1" ht="30" customHeight="1">
      <c r="A107" s="25" t="s">
        <v>176</v>
      </c>
      <c r="B107" s="38"/>
      <c r="C107" s="71">
        <v>3</v>
      </c>
      <c r="D107" s="71">
        <v>10</v>
      </c>
      <c r="E107" s="72" t="s">
        <v>177</v>
      </c>
      <c r="F107" s="73"/>
      <c r="G107" s="74"/>
      <c r="H107" s="85">
        <v>500000</v>
      </c>
    </row>
    <row r="108" spans="1:8" s="61" customFormat="1" ht="42.75" customHeight="1" hidden="1">
      <c r="A108" s="25"/>
      <c r="B108" s="38"/>
      <c r="C108" s="71"/>
      <c r="D108" s="71"/>
      <c r="E108" s="72"/>
      <c r="F108" s="73"/>
      <c r="G108" s="74"/>
      <c r="H108" s="85"/>
    </row>
    <row r="109" spans="1:8" s="61" customFormat="1" ht="38.25" customHeight="1" hidden="1">
      <c r="A109" s="25"/>
      <c r="B109" s="38"/>
      <c r="C109" s="71"/>
      <c r="D109" s="71"/>
      <c r="E109" s="72"/>
      <c r="F109" s="73"/>
      <c r="G109" s="74"/>
      <c r="H109" s="85"/>
    </row>
    <row r="110" spans="1:8" s="61" customFormat="1" ht="0.75" customHeight="1" hidden="1">
      <c r="A110" s="26"/>
      <c r="B110" s="41"/>
      <c r="C110" s="76"/>
      <c r="D110" s="76"/>
      <c r="E110" s="77"/>
      <c r="F110" s="78"/>
      <c r="G110" s="79"/>
      <c r="H110" s="86"/>
    </row>
    <row r="111" spans="1:8" ht="3.75" customHeight="1" hidden="1">
      <c r="A111" s="27"/>
      <c r="B111" s="38"/>
      <c r="C111" s="71"/>
      <c r="D111" s="71"/>
      <c r="E111" s="72"/>
      <c r="F111" s="73"/>
      <c r="G111" s="74"/>
      <c r="H111" s="84"/>
    </row>
    <row r="112" spans="1:8" ht="116.25" customHeight="1" hidden="1">
      <c r="A112" s="25"/>
      <c r="B112" s="38"/>
      <c r="C112" s="71"/>
      <c r="D112" s="71"/>
      <c r="E112" s="72"/>
      <c r="F112" s="73"/>
      <c r="G112" s="80"/>
      <c r="H112" s="85"/>
    </row>
    <row r="113" spans="1:8" ht="32.25" customHeight="1" hidden="1">
      <c r="A113" s="25"/>
      <c r="B113" s="38"/>
      <c r="C113" s="71"/>
      <c r="D113" s="71"/>
      <c r="E113" s="72"/>
      <c r="F113" s="73"/>
      <c r="G113" s="80"/>
      <c r="H113" s="85"/>
    </row>
    <row r="114" spans="1:8" ht="36.75" customHeight="1" hidden="1">
      <c r="A114" s="25"/>
      <c r="B114" s="38"/>
      <c r="C114" s="71"/>
      <c r="D114" s="71"/>
      <c r="E114" s="72"/>
      <c r="F114" s="73"/>
      <c r="G114" s="80"/>
      <c r="H114" s="85"/>
    </row>
    <row r="115" spans="1:8" ht="28.5" customHeight="1">
      <c r="A115" s="25" t="s">
        <v>178</v>
      </c>
      <c r="B115" s="38"/>
      <c r="C115" s="71">
        <v>3</v>
      </c>
      <c r="D115" s="71">
        <v>10</v>
      </c>
      <c r="E115" s="72" t="s">
        <v>179</v>
      </c>
      <c r="F115" s="73"/>
      <c r="G115" s="74"/>
      <c r="H115" s="85">
        <f>SUM(H122)</f>
        <v>500000</v>
      </c>
    </row>
    <row r="116" spans="1:8" ht="18.75" customHeight="1" hidden="1">
      <c r="A116" s="25"/>
      <c r="B116" s="38"/>
      <c r="C116" s="71"/>
      <c r="D116" s="71"/>
      <c r="E116" s="72"/>
      <c r="F116" s="73"/>
      <c r="G116" s="74"/>
      <c r="H116" s="75"/>
    </row>
    <row r="117" spans="1:8" ht="36" customHeight="1" hidden="1">
      <c r="A117" s="25"/>
      <c r="B117" s="38"/>
      <c r="C117" s="71"/>
      <c r="D117" s="71"/>
      <c r="E117" s="72"/>
      <c r="F117" s="73"/>
      <c r="G117" s="74"/>
      <c r="H117" s="75"/>
    </row>
    <row r="118" spans="1:8" ht="34.5" customHeight="1" hidden="1">
      <c r="A118" s="25"/>
      <c r="B118" s="38"/>
      <c r="C118" s="71"/>
      <c r="D118" s="71"/>
      <c r="E118" s="72"/>
      <c r="F118" s="73"/>
      <c r="G118" s="74"/>
      <c r="H118" s="75"/>
    </row>
    <row r="119" spans="1:8" ht="87.75" customHeight="1" hidden="1">
      <c r="A119" s="25"/>
      <c r="B119" s="38"/>
      <c r="C119" s="71"/>
      <c r="D119" s="71"/>
      <c r="E119" s="72"/>
      <c r="F119" s="73"/>
      <c r="G119" s="80"/>
      <c r="H119" s="81"/>
    </row>
    <row r="120" spans="1:8" ht="52.5" customHeight="1" hidden="1">
      <c r="A120" s="25"/>
      <c r="B120" s="38"/>
      <c r="C120" s="71"/>
      <c r="D120" s="71"/>
      <c r="E120" s="72"/>
      <c r="F120" s="73"/>
      <c r="G120" s="80"/>
      <c r="H120" s="81"/>
    </row>
    <row r="121" spans="1:8" ht="33" customHeight="1" hidden="1">
      <c r="A121" s="25"/>
      <c r="B121" s="38"/>
      <c r="C121" s="71"/>
      <c r="D121" s="71"/>
      <c r="E121" s="72"/>
      <c r="F121" s="73"/>
      <c r="G121" s="80"/>
      <c r="H121" s="81"/>
    </row>
    <row r="122" spans="1:8" ht="25.5" customHeight="1">
      <c r="A122" s="25" t="s">
        <v>58</v>
      </c>
      <c r="B122" s="38"/>
      <c r="C122" s="71">
        <v>3</v>
      </c>
      <c r="D122" s="71">
        <v>10</v>
      </c>
      <c r="E122" s="72" t="s">
        <v>179</v>
      </c>
      <c r="F122" s="73">
        <v>200</v>
      </c>
      <c r="G122" s="80"/>
      <c r="H122" s="81">
        <v>500000</v>
      </c>
    </row>
    <row r="123" spans="1:8" ht="14.25" customHeight="1">
      <c r="A123" s="27" t="s">
        <v>71</v>
      </c>
      <c r="B123" s="32"/>
      <c r="C123" s="36">
        <v>4</v>
      </c>
      <c r="D123" s="36"/>
      <c r="E123" s="31"/>
      <c r="F123" s="62"/>
      <c r="G123" s="63"/>
      <c r="H123" s="87">
        <f>H124+H144</f>
        <v>1756077</v>
      </c>
    </row>
    <row r="124" spans="1:8" ht="12.75">
      <c r="A124" s="25" t="s">
        <v>72</v>
      </c>
      <c r="B124" s="35"/>
      <c r="C124" s="36">
        <v>4</v>
      </c>
      <c r="D124" s="36">
        <v>9</v>
      </c>
      <c r="E124" s="31"/>
      <c r="F124" s="62"/>
      <c r="G124" s="63"/>
      <c r="H124" s="90">
        <f>H125</f>
        <v>692077</v>
      </c>
    </row>
    <row r="125" spans="1:8" ht="17.25" customHeight="1">
      <c r="A125" s="25" t="s">
        <v>64</v>
      </c>
      <c r="B125" s="32"/>
      <c r="C125" s="36">
        <v>4</v>
      </c>
      <c r="D125" s="36">
        <v>9</v>
      </c>
      <c r="E125" s="31" t="s">
        <v>92</v>
      </c>
      <c r="F125" s="62"/>
      <c r="G125" s="63"/>
      <c r="H125" s="67">
        <f>H127</f>
        <v>692077</v>
      </c>
    </row>
    <row r="126" spans="1:8" ht="100.5" customHeight="1" hidden="1">
      <c r="A126" s="7"/>
      <c r="B126" s="32"/>
      <c r="C126" s="36"/>
      <c r="D126" s="36"/>
      <c r="E126" s="31"/>
      <c r="F126" s="62"/>
      <c r="G126" s="63"/>
      <c r="H126" s="67"/>
    </row>
    <row r="127" spans="1:8" ht="30" customHeight="1">
      <c r="A127" s="28" t="s">
        <v>65</v>
      </c>
      <c r="B127" s="32"/>
      <c r="C127" s="36">
        <v>4</v>
      </c>
      <c r="D127" s="36">
        <v>9</v>
      </c>
      <c r="E127" s="31" t="s">
        <v>93</v>
      </c>
      <c r="F127" s="62"/>
      <c r="G127" s="63"/>
      <c r="H127" s="67">
        <v>692077</v>
      </c>
    </row>
    <row r="128" spans="1:8" ht="30" customHeight="1">
      <c r="A128" s="28" t="s">
        <v>101</v>
      </c>
      <c r="B128" s="32"/>
      <c r="C128" s="36">
        <v>4</v>
      </c>
      <c r="D128" s="36">
        <v>9</v>
      </c>
      <c r="E128" s="31" t="s">
        <v>102</v>
      </c>
      <c r="F128" s="62"/>
      <c r="G128" s="63"/>
      <c r="H128" s="67">
        <v>692077</v>
      </c>
    </row>
    <row r="129" spans="1:8" ht="26.25" customHeight="1">
      <c r="A129" s="28" t="s">
        <v>59</v>
      </c>
      <c r="B129" s="32"/>
      <c r="C129" s="36">
        <v>4</v>
      </c>
      <c r="D129" s="36">
        <v>9</v>
      </c>
      <c r="E129" s="31" t="s">
        <v>102</v>
      </c>
      <c r="F129" s="62">
        <v>200</v>
      </c>
      <c r="G129" s="63"/>
      <c r="H129" s="67">
        <v>692077</v>
      </c>
    </row>
    <row r="130" spans="1:8" ht="37.5" customHeight="1" hidden="1">
      <c r="A130" s="7"/>
      <c r="B130" s="32"/>
      <c r="C130" s="36"/>
      <c r="D130" s="36"/>
      <c r="E130" s="31"/>
      <c r="F130" s="62"/>
      <c r="G130" s="63"/>
      <c r="H130" s="67"/>
    </row>
    <row r="131" spans="1:8" ht="0.75" customHeight="1" hidden="1">
      <c r="A131" s="9"/>
      <c r="B131" s="32"/>
      <c r="C131" s="36"/>
      <c r="D131" s="36"/>
      <c r="E131" s="31"/>
      <c r="F131" s="62"/>
      <c r="G131" s="63"/>
      <c r="H131" s="65"/>
    </row>
    <row r="132" spans="1:8" ht="12.75" customHeight="1" hidden="1">
      <c r="A132" s="9"/>
      <c r="B132" s="32"/>
      <c r="C132" s="36"/>
      <c r="D132" s="36"/>
      <c r="E132" s="31"/>
      <c r="F132" s="62"/>
      <c r="G132" s="63"/>
      <c r="H132" s="67"/>
    </row>
    <row r="133" spans="1:8" ht="15.75" hidden="1">
      <c r="A133" s="8"/>
      <c r="B133" s="35"/>
      <c r="C133" s="36"/>
      <c r="D133" s="36"/>
      <c r="E133" s="31"/>
      <c r="F133" s="62"/>
      <c r="G133" s="63"/>
      <c r="H133" s="65"/>
    </row>
    <row r="134" spans="1:8" ht="84" customHeight="1" hidden="1">
      <c r="A134" s="9"/>
      <c r="B134" s="32"/>
      <c r="C134" s="36"/>
      <c r="D134" s="36"/>
      <c r="E134" s="31"/>
      <c r="F134" s="62"/>
      <c r="G134" s="68"/>
      <c r="H134" s="67"/>
    </row>
    <row r="135" spans="1:8" ht="15.75" hidden="1">
      <c r="A135" s="7"/>
      <c r="B135" s="32"/>
      <c r="C135" s="36"/>
      <c r="D135" s="36"/>
      <c r="E135" s="31"/>
      <c r="F135" s="62"/>
      <c r="G135" s="63"/>
      <c r="H135" s="67"/>
    </row>
    <row r="136" spans="1:8" ht="21.75" customHeight="1" hidden="1">
      <c r="A136" s="7"/>
      <c r="B136" s="32"/>
      <c r="C136" s="36"/>
      <c r="D136" s="36"/>
      <c r="E136" s="31"/>
      <c r="F136" s="62"/>
      <c r="G136" s="63"/>
      <c r="H136" s="67"/>
    </row>
    <row r="137" spans="1:8" ht="21.75" customHeight="1" hidden="1">
      <c r="A137" s="7"/>
      <c r="B137" s="32"/>
      <c r="C137" s="36"/>
      <c r="D137" s="36"/>
      <c r="E137" s="31"/>
      <c r="F137" s="62"/>
      <c r="G137" s="63"/>
      <c r="H137" s="67"/>
    </row>
    <row r="138" spans="1:8" ht="129" customHeight="1" hidden="1">
      <c r="A138" s="7"/>
      <c r="B138" s="32"/>
      <c r="C138" s="36"/>
      <c r="D138" s="36"/>
      <c r="E138" s="31"/>
      <c r="F138" s="62"/>
      <c r="G138" s="63"/>
      <c r="H138" s="67"/>
    </row>
    <row r="139" spans="1:8" ht="21.75" customHeight="1" hidden="1">
      <c r="A139" s="7"/>
      <c r="B139" s="32"/>
      <c r="C139" s="36"/>
      <c r="D139" s="36"/>
      <c r="E139" s="31"/>
      <c r="F139" s="62"/>
      <c r="G139" s="63"/>
      <c r="H139" s="67"/>
    </row>
    <row r="140" spans="1:8" ht="21.75" customHeight="1" hidden="1">
      <c r="A140" s="7"/>
      <c r="B140" s="32"/>
      <c r="C140" s="36"/>
      <c r="D140" s="36"/>
      <c r="E140" s="31"/>
      <c r="F140" s="62"/>
      <c r="G140" s="63"/>
      <c r="H140" s="67"/>
    </row>
    <row r="141" spans="1:8" ht="1.5" customHeight="1" hidden="1">
      <c r="A141" s="7"/>
      <c r="B141" s="32"/>
      <c r="C141" s="36"/>
      <c r="D141" s="36"/>
      <c r="E141" s="31"/>
      <c r="F141" s="62"/>
      <c r="G141" s="63"/>
      <c r="H141" s="67"/>
    </row>
    <row r="142" spans="1:8" ht="21.75" customHeight="1" hidden="1">
      <c r="A142" s="7"/>
      <c r="B142" s="32"/>
      <c r="C142" s="36"/>
      <c r="D142" s="36"/>
      <c r="E142" s="31"/>
      <c r="F142" s="62"/>
      <c r="G142" s="63"/>
      <c r="H142" s="67"/>
    </row>
    <row r="143" spans="1:8" ht="33.75" customHeight="1" hidden="1">
      <c r="A143" s="7"/>
      <c r="B143" s="32"/>
      <c r="C143" s="36"/>
      <c r="D143" s="36"/>
      <c r="E143" s="31"/>
      <c r="F143" s="62"/>
      <c r="G143" s="63"/>
      <c r="H143" s="67"/>
    </row>
    <row r="144" spans="1:8" ht="22.5" customHeight="1">
      <c r="A144" s="39" t="s">
        <v>73</v>
      </c>
      <c r="B144" s="32"/>
      <c r="C144" s="36">
        <v>4</v>
      </c>
      <c r="D144" s="36">
        <v>12</v>
      </c>
      <c r="E144" s="31"/>
      <c r="F144" s="62"/>
      <c r="G144" s="63"/>
      <c r="H144" s="82">
        <f>H145</f>
        <v>1064000</v>
      </c>
    </row>
    <row r="145" spans="1:8" ht="39" customHeight="1">
      <c r="A145" s="28" t="s">
        <v>196</v>
      </c>
      <c r="B145" s="32"/>
      <c r="C145" s="36">
        <v>4</v>
      </c>
      <c r="D145" s="36">
        <v>12</v>
      </c>
      <c r="E145" s="31" t="s">
        <v>125</v>
      </c>
      <c r="F145" s="62"/>
      <c r="G145" s="63"/>
      <c r="H145" s="67">
        <f>H146</f>
        <v>1064000</v>
      </c>
    </row>
    <row r="146" spans="1:8" ht="29.25" customHeight="1">
      <c r="A146" s="28" t="s">
        <v>201</v>
      </c>
      <c r="B146" s="32"/>
      <c r="C146" s="36">
        <v>4</v>
      </c>
      <c r="D146" s="36">
        <v>12</v>
      </c>
      <c r="E146" s="31" t="s">
        <v>76</v>
      </c>
      <c r="F146" s="62"/>
      <c r="G146" s="63"/>
      <c r="H146" s="67">
        <f>H147</f>
        <v>1064000</v>
      </c>
    </row>
    <row r="147" spans="1:8" ht="30" customHeight="1">
      <c r="A147" s="28" t="s">
        <v>103</v>
      </c>
      <c r="B147" s="32"/>
      <c r="C147" s="36">
        <v>4</v>
      </c>
      <c r="D147" s="36">
        <v>12</v>
      </c>
      <c r="E147" s="31" t="s">
        <v>76</v>
      </c>
      <c r="F147" s="62"/>
      <c r="G147" s="63"/>
      <c r="H147" s="67">
        <f>H149+H150</f>
        <v>1064000</v>
      </c>
    </row>
    <row r="148" spans="1:8" ht="20.25" customHeight="1">
      <c r="A148" s="28" t="s">
        <v>104</v>
      </c>
      <c r="B148" s="32"/>
      <c r="C148" s="36">
        <v>4</v>
      </c>
      <c r="D148" s="36">
        <v>12</v>
      </c>
      <c r="E148" s="31" t="s">
        <v>105</v>
      </c>
      <c r="F148" s="62"/>
      <c r="G148" s="63"/>
      <c r="H148" s="67">
        <v>64000</v>
      </c>
    </row>
    <row r="149" spans="1:8" ht="20.25" customHeight="1">
      <c r="A149" s="28" t="s">
        <v>106</v>
      </c>
      <c r="B149" s="32"/>
      <c r="C149" s="36">
        <v>4</v>
      </c>
      <c r="D149" s="36">
        <v>12</v>
      </c>
      <c r="E149" s="31" t="s">
        <v>105</v>
      </c>
      <c r="F149" s="62">
        <v>500</v>
      </c>
      <c r="G149" s="63"/>
      <c r="H149" s="67">
        <v>64000</v>
      </c>
    </row>
    <row r="150" spans="1:8" ht="24.75" customHeight="1">
      <c r="A150" s="28" t="s">
        <v>183</v>
      </c>
      <c r="B150" s="32"/>
      <c r="C150" s="36">
        <v>4</v>
      </c>
      <c r="D150" s="36">
        <v>12</v>
      </c>
      <c r="E150" s="31" t="s">
        <v>184</v>
      </c>
      <c r="F150" s="62">
        <v>500</v>
      </c>
      <c r="G150" s="63"/>
      <c r="H150" s="67">
        <v>1000000</v>
      </c>
    </row>
    <row r="151" spans="1:8" ht="15.75" customHeight="1">
      <c r="A151" s="29" t="s">
        <v>4</v>
      </c>
      <c r="B151" s="32"/>
      <c r="C151" s="36">
        <v>5</v>
      </c>
      <c r="D151" s="36"/>
      <c r="E151" s="31"/>
      <c r="F151" s="62"/>
      <c r="G151" s="63"/>
      <c r="H151" s="82">
        <f>H160</f>
        <v>18200081</v>
      </c>
    </row>
    <row r="152" spans="1:8" ht="21" customHeight="1" hidden="1">
      <c r="A152" s="29"/>
      <c r="B152" s="32"/>
      <c r="C152" s="36"/>
      <c r="D152" s="36"/>
      <c r="E152" s="31"/>
      <c r="F152" s="62"/>
      <c r="G152" s="63"/>
      <c r="H152" s="55"/>
    </row>
    <row r="153" spans="1:8" ht="63.75" customHeight="1" hidden="1">
      <c r="A153" s="30"/>
      <c r="B153" s="32"/>
      <c r="C153" s="36"/>
      <c r="D153" s="36"/>
      <c r="E153" s="31"/>
      <c r="F153" s="62"/>
      <c r="G153" s="68"/>
      <c r="H153" s="40"/>
    </row>
    <row r="154" spans="1:8" ht="100.5" customHeight="1" hidden="1">
      <c r="A154" s="28"/>
      <c r="B154" s="32"/>
      <c r="C154" s="36"/>
      <c r="D154" s="36"/>
      <c r="E154" s="31"/>
      <c r="F154" s="62"/>
      <c r="G154" s="68"/>
      <c r="H154" s="40"/>
    </row>
    <row r="155" spans="1:8" ht="33.75" customHeight="1" hidden="1">
      <c r="A155" s="28"/>
      <c r="B155" s="32"/>
      <c r="C155" s="36"/>
      <c r="D155" s="36"/>
      <c r="E155" s="31"/>
      <c r="F155" s="62"/>
      <c r="G155" s="68"/>
      <c r="H155" s="40"/>
    </row>
    <row r="156" spans="1:8" ht="33.75" customHeight="1" hidden="1">
      <c r="A156" s="28"/>
      <c r="B156" s="32"/>
      <c r="C156" s="36"/>
      <c r="D156" s="36"/>
      <c r="E156" s="31"/>
      <c r="F156" s="62"/>
      <c r="G156" s="68"/>
      <c r="H156" s="40"/>
    </row>
    <row r="157" spans="1:8" ht="71.25" customHeight="1" hidden="1">
      <c r="A157" s="33"/>
      <c r="B157" s="32"/>
      <c r="C157" s="36"/>
      <c r="D157" s="36"/>
      <c r="E157" s="31"/>
      <c r="F157" s="62"/>
      <c r="G157" s="63"/>
      <c r="H157" s="64"/>
    </row>
    <row r="158" spans="1:8" ht="32.25" customHeight="1" hidden="1">
      <c r="A158" s="28"/>
      <c r="B158" s="32"/>
      <c r="C158" s="36"/>
      <c r="D158" s="36"/>
      <c r="E158" s="31"/>
      <c r="F158" s="62"/>
      <c r="G158" s="68"/>
      <c r="H158" s="40"/>
    </row>
    <row r="159" spans="1:8" ht="32.25" customHeight="1" hidden="1">
      <c r="A159" s="28"/>
      <c r="B159" s="32"/>
      <c r="C159" s="36"/>
      <c r="D159" s="36"/>
      <c r="E159" s="31"/>
      <c r="F159" s="62"/>
      <c r="G159" s="68"/>
      <c r="H159" s="40"/>
    </row>
    <row r="160" spans="1:8" ht="14.25" customHeight="1">
      <c r="A160" s="29" t="s">
        <v>15</v>
      </c>
      <c r="B160" s="32"/>
      <c r="C160" s="36">
        <v>5</v>
      </c>
      <c r="D160" s="36">
        <v>3</v>
      </c>
      <c r="E160" s="31"/>
      <c r="F160" s="62"/>
      <c r="G160" s="68"/>
      <c r="H160" s="65">
        <f>H161+H182+H186</f>
        <v>18200081</v>
      </c>
    </row>
    <row r="161" spans="1:8" ht="39" customHeight="1">
      <c r="A161" s="28" t="s">
        <v>202</v>
      </c>
      <c r="B161" s="32"/>
      <c r="C161" s="36">
        <v>5</v>
      </c>
      <c r="D161" s="36">
        <v>3</v>
      </c>
      <c r="E161" s="31" t="s">
        <v>75</v>
      </c>
      <c r="F161" s="62"/>
      <c r="G161" s="68"/>
      <c r="H161" s="40">
        <f>H165+H171+H174+H177+H181+H179</f>
        <v>15700081</v>
      </c>
    </row>
    <row r="162" spans="1:8" ht="27.75" customHeight="1">
      <c r="A162" s="28" t="s">
        <v>203</v>
      </c>
      <c r="B162" s="32"/>
      <c r="C162" s="36">
        <v>5</v>
      </c>
      <c r="D162" s="36">
        <v>3</v>
      </c>
      <c r="E162" s="31" t="s">
        <v>157</v>
      </c>
      <c r="F162" s="62"/>
      <c r="G162" s="68"/>
      <c r="H162" s="40">
        <f>SUM(H163+H166+H172+H175+H178)</f>
        <v>15700081</v>
      </c>
    </row>
    <row r="163" spans="1:8" ht="27" customHeight="1">
      <c r="A163" s="28" t="s">
        <v>107</v>
      </c>
      <c r="B163" s="32"/>
      <c r="C163" s="36">
        <v>5</v>
      </c>
      <c r="D163" s="36">
        <v>3</v>
      </c>
      <c r="E163" s="31" t="s">
        <v>108</v>
      </c>
      <c r="F163" s="62"/>
      <c r="G163" s="68"/>
      <c r="H163" s="69">
        <f>H164</f>
        <v>2320000</v>
      </c>
    </row>
    <row r="164" spans="1:8" ht="31.5" customHeight="1">
      <c r="A164" s="28" t="s">
        <v>154</v>
      </c>
      <c r="B164" s="32"/>
      <c r="C164" s="36">
        <v>5</v>
      </c>
      <c r="D164" s="36">
        <v>3</v>
      </c>
      <c r="E164" s="31" t="s">
        <v>137</v>
      </c>
      <c r="F164" s="62"/>
      <c r="G164" s="63">
        <f>SUM(G167)</f>
        <v>0</v>
      </c>
      <c r="H164" s="67">
        <v>2320000</v>
      </c>
    </row>
    <row r="165" spans="1:8" ht="25.5" customHeight="1">
      <c r="A165" s="28" t="s">
        <v>59</v>
      </c>
      <c r="B165" s="32"/>
      <c r="C165" s="36">
        <v>5</v>
      </c>
      <c r="D165" s="36">
        <v>3</v>
      </c>
      <c r="E165" s="31" t="s">
        <v>137</v>
      </c>
      <c r="F165" s="62">
        <v>200</v>
      </c>
      <c r="G165" s="63"/>
      <c r="H165" s="67">
        <v>2320000</v>
      </c>
    </row>
    <row r="166" spans="1:8" ht="26.25" customHeight="1">
      <c r="A166" s="28" t="s">
        <v>109</v>
      </c>
      <c r="B166" s="32"/>
      <c r="C166" s="36">
        <v>5</v>
      </c>
      <c r="D166" s="36">
        <v>3</v>
      </c>
      <c r="E166" s="31" t="s">
        <v>110</v>
      </c>
      <c r="F166" s="62"/>
      <c r="G166" s="68"/>
      <c r="H166" s="69">
        <f>H170</f>
        <v>652335</v>
      </c>
    </row>
    <row r="167" spans="1:8" ht="61.5" customHeight="1" hidden="1">
      <c r="A167" s="28"/>
      <c r="B167" s="32"/>
      <c r="C167" s="36"/>
      <c r="D167" s="36"/>
      <c r="E167" s="31"/>
      <c r="F167" s="62"/>
      <c r="G167" s="68"/>
      <c r="H167" s="40"/>
    </row>
    <row r="168" spans="1:8" ht="31.5" customHeight="1" hidden="1">
      <c r="A168" s="7"/>
      <c r="B168" s="32"/>
      <c r="C168" s="36"/>
      <c r="D168" s="36"/>
      <c r="E168" s="31"/>
      <c r="F168" s="62"/>
      <c r="G168" s="63"/>
      <c r="H168" s="64"/>
    </row>
    <row r="169" spans="1:8" ht="35.25" customHeight="1" hidden="1">
      <c r="A169" s="7"/>
      <c r="B169" s="32"/>
      <c r="C169" s="36"/>
      <c r="D169" s="36"/>
      <c r="E169" s="31"/>
      <c r="F169" s="62"/>
      <c r="G169" s="63"/>
      <c r="H169" s="64"/>
    </row>
    <row r="170" spans="1:8" ht="12.75">
      <c r="A170" s="28" t="s">
        <v>138</v>
      </c>
      <c r="B170" s="32"/>
      <c r="C170" s="36">
        <v>5</v>
      </c>
      <c r="D170" s="36">
        <v>3</v>
      </c>
      <c r="E170" s="31" t="s">
        <v>139</v>
      </c>
      <c r="F170" s="62"/>
      <c r="G170" s="63"/>
      <c r="H170" s="67">
        <v>652335</v>
      </c>
    </row>
    <row r="171" spans="1:8" ht="24">
      <c r="A171" s="28" t="s">
        <v>212</v>
      </c>
      <c r="B171" s="32"/>
      <c r="C171" s="36">
        <v>5</v>
      </c>
      <c r="D171" s="36">
        <v>3</v>
      </c>
      <c r="E171" s="31" t="s">
        <v>139</v>
      </c>
      <c r="F171" s="62">
        <v>200</v>
      </c>
      <c r="G171" s="63"/>
      <c r="H171" s="67">
        <v>652335</v>
      </c>
    </row>
    <row r="172" spans="1:8" ht="24">
      <c r="A172" s="28" t="s">
        <v>140</v>
      </c>
      <c r="B172" s="32"/>
      <c r="C172" s="36">
        <v>5</v>
      </c>
      <c r="D172" s="36">
        <v>3</v>
      </c>
      <c r="E172" s="31" t="s">
        <v>141</v>
      </c>
      <c r="F172" s="62"/>
      <c r="G172" s="63"/>
      <c r="H172" s="65">
        <f>H173</f>
        <v>100000</v>
      </c>
    </row>
    <row r="173" spans="1:8" ht="35.25" customHeight="1">
      <c r="A173" s="28" t="s">
        <v>142</v>
      </c>
      <c r="B173" s="32"/>
      <c r="C173" s="36">
        <v>5</v>
      </c>
      <c r="D173" s="36">
        <v>3</v>
      </c>
      <c r="E173" s="31" t="s">
        <v>143</v>
      </c>
      <c r="F173" s="62"/>
      <c r="G173" s="63"/>
      <c r="H173" s="67">
        <f>H174</f>
        <v>100000</v>
      </c>
    </row>
    <row r="174" spans="1:8" ht="24">
      <c r="A174" s="28" t="s">
        <v>212</v>
      </c>
      <c r="B174" s="32"/>
      <c r="C174" s="36">
        <v>5</v>
      </c>
      <c r="D174" s="36">
        <v>3</v>
      </c>
      <c r="E174" s="31" t="s">
        <v>143</v>
      </c>
      <c r="F174" s="62">
        <v>200</v>
      </c>
      <c r="G174" s="63"/>
      <c r="H174" s="67">
        <v>100000</v>
      </c>
    </row>
    <row r="175" spans="1:8" ht="24">
      <c r="A175" s="28" t="s">
        <v>144</v>
      </c>
      <c r="B175" s="32"/>
      <c r="C175" s="36">
        <v>5</v>
      </c>
      <c r="D175" s="36">
        <v>3</v>
      </c>
      <c r="E175" s="31" t="s">
        <v>112</v>
      </c>
      <c r="F175" s="62"/>
      <c r="G175" s="63"/>
      <c r="H175" s="65">
        <f>H176</f>
        <v>2680000</v>
      </c>
    </row>
    <row r="176" spans="1:8" ht="12.75">
      <c r="A176" s="28" t="s">
        <v>145</v>
      </c>
      <c r="B176" s="32"/>
      <c r="C176" s="36">
        <v>5</v>
      </c>
      <c r="D176" s="36">
        <v>3</v>
      </c>
      <c r="E176" s="31" t="s">
        <v>146</v>
      </c>
      <c r="F176" s="62"/>
      <c r="G176" s="63"/>
      <c r="H176" s="67">
        <f>H177</f>
        <v>2680000</v>
      </c>
    </row>
    <row r="177" spans="1:8" ht="24">
      <c r="A177" s="28" t="s">
        <v>212</v>
      </c>
      <c r="B177" s="32"/>
      <c r="C177" s="36">
        <v>5</v>
      </c>
      <c r="D177" s="36">
        <v>3</v>
      </c>
      <c r="E177" s="31" t="s">
        <v>146</v>
      </c>
      <c r="F177" s="62">
        <v>200</v>
      </c>
      <c r="G177" s="63"/>
      <c r="H177" s="67">
        <v>2680000</v>
      </c>
    </row>
    <row r="178" spans="1:8" ht="27.75" customHeight="1">
      <c r="A178" s="28" t="s">
        <v>111</v>
      </c>
      <c r="B178" s="32"/>
      <c r="C178" s="36">
        <v>5</v>
      </c>
      <c r="D178" s="36">
        <v>3</v>
      </c>
      <c r="E178" s="31" t="s">
        <v>147</v>
      </c>
      <c r="F178" s="62"/>
      <c r="G178" s="63"/>
      <c r="H178" s="65">
        <f>SUM(H179+H180)</f>
        <v>9947746</v>
      </c>
    </row>
    <row r="179" spans="1:8" ht="12.75">
      <c r="A179" s="28" t="s">
        <v>148</v>
      </c>
      <c r="B179" s="32"/>
      <c r="C179" s="36">
        <v>5</v>
      </c>
      <c r="D179" s="36">
        <v>3</v>
      </c>
      <c r="E179" s="31" t="s">
        <v>195</v>
      </c>
      <c r="F179" s="62"/>
      <c r="G179" s="63"/>
      <c r="H179" s="67">
        <v>400000</v>
      </c>
    </row>
    <row r="180" spans="1:8" ht="12.75">
      <c r="A180" s="28" t="s">
        <v>148</v>
      </c>
      <c r="B180" s="32"/>
      <c r="C180" s="36">
        <v>5</v>
      </c>
      <c r="D180" s="36">
        <v>3</v>
      </c>
      <c r="E180" s="31" t="s">
        <v>149</v>
      </c>
      <c r="F180" s="62"/>
      <c r="G180" s="63"/>
      <c r="H180" s="67">
        <v>9547746</v>
      </c>
    </row>
    <row r="181" spans="1:8" ht="24">
      <c r="A181" s="28" t="s">
        <v>59</v>
      </c>
      <c r="B181" s="32"/>
      <c r="C181" s="36">
        <v>5</v>
      </c>
      <c r="D181" s="36">
        <v>3</v>
      </c>
      <c r="E181" s="31" t="s">
        <v>149</v>
      </c>
      <c r="F181" s="62">
        <v>200</v>
      </c>
      <c r="G181" s="63"/>
      <c r="H181" s="67">
        <v>9547746</v>
      </c>
    </row>
    <row r="182" spans="1:8" ht="36">
      <c r="A182" s="28" t="s">
        <v>204</v>
      </c>
      <c r="B182" s="32"/>
      <c r="C182" s="36">
        <v>5</v>
      </c>
      <c r="D182" s="36">
        <v>3</v>
      </c>
      <c r="E182" s="31" t="s">
        <v>150</v>
      </c>
      <c r="F182" s="62"/>
      <c r="G182" s="63"/>
      <c r="H182" s="65">
        <f>H183</f>
        <v>2500000</v>
      </c>
    </row>
    <row r="183" spans="1:8" ht="37.5" customHeight="1">
      <c r="A183" s="28" t="s">
        <v>205</v>
      </c>
      <c r="B183" s="32"/>
      <c r="C183" s="36">
        <v>5</v>
      </c>
      <c r="D183" s="36">
        <v>3</v>
      </c>
      <c r="E183" s="31" t="s">
        <v>113</v>
      </c>
      <c r="F183" s="62"/>
      <c r="G183" s="63"/>
      <c r="H183" s="67">
        <v>2500000</v>
      </c>
    </row>
    <row r="184" spans="1:8" ht="30" customHeight="1">
      <c r="A184" s="28" t="s">
        <v>114</v>
      </c>
      <c r="B184" s="32"/>
      <c r="C184" s="36">
        <v>5</v>
      </c>
      <c r="D184" s="36">
        <v>3</v>
      </c>
      <c r="E184" s="31" t="s">
        <v>182</v>
      </c>
      <c r="F184" s="62"/>
      <c r="G184" s="63"/>
      <c r="H184" s="67">
        <v>2500000</v>
      </c>
    </row>
    <row r="185" spans="1:8" ht="30" customHeight="1">
      <c r="A185" s="28" t="s">
        <v>59</v>
      </c>
      <c r="B185" s="32"/>
      <c r="C185" s="36">
        <v>5</v>
      </c>
      <c r="D185" s="36">
        <v>3</v>
      </c>
      <c r="E185" s="31" t="s">
        <v>182</v>
      </c>
      <c r="F185" s="62">
        <v>200</v>
      </c>
      <c r="G185" s="63"/>
      <c r="H185" s="67">
        <v>2500000</v>
      </c>
    </row>
    <row r="186" spans="1:8" ht="38.25" customHeight="1">
      <c r="A186" s="28" t="s">
        <v>206</v>
      </c>
      <c r="B186" s="32"/>
      <c r="C186" s="36">
        <v>5</v>
      </c>
      <c r="D186" s="36">
        <v>3</v>
      </c>
      <c r="E186" s="31" t="s">
        <v>151</v>
      </c>
      <c r="F186" s="62"/>
      <c r="G186" s="63"/>
      <c r="H186" s="65">
        <f>H187+H191</f>
        <v>0</v>
      </c>
    </row>
    <row r="187" spans="1:8" ht="30" customHeight="1">
      <c r="A187" s="28" t="s">
        <v>207</v>
      </c>
      <c r="B187" s="32"/>
      <c r="C187" s="36">
        <v>5</v>
      </c>
      <c r="D187" s="36">
        <v>3</v>
      </c>
      <c r="E187" s="31" t="s">
        <v>152</v>
      </c>
      <c r="F187" s="62"/>
      <c r="G187" s="63"/>
      <c r="H187" s="67">
        <f>H188</f>
        <v>0</v>
      </c>
    </row>
    <row r="188" spans="1:8" ht="30" customHeight="1">
      <c r="A188" s="28" t="s">
        <v>153</v>
      </c>
      <c r="B188" s="32"/>
      <c r="C188" s="36">
        <v>5</v>
      </c>
      <c r="D188" s="36">
        <v>3</v>
      </c>
      <c r="E188" s="31" t="s">
        <v>158</v>
      </c>
      <c r="F188" s="62"/>
      <c r="G188" s="63"/>
      <c r="H188" s="67">
        <f>H189</f>
        <v>0</v>
      </c>
    </row>
    <row r="189" spans="1:8" ht="16.5" customHeight="1">
      <c r="A189" s="28" t="s">
        <v>159</v>
      </c>
      <c r="B189" s="32"/>
      <c r="C189" s="36">
        <v>5</v>
      </c>
      <c r="D189" s="36">
        <v>3</v>
      </c>
      <c r="E189" s="31" t="s">
        <v>160</v>
      </c>
      <c r="F189" s="62"/>
      <c r="G189" s="63"/>
      <c r="H189" s="67">
        <f>H190</f>
        <v>0</v>
      </c>
    </row>
    <row r="190" spans="1:8" ht="26.25" customHeight="1">
      <c r="A190" s="28" t="s">
        <v>59</v>
      </c>
      <c r="B190" s="32"/>
      <c r="C190" s="36">
        <v>5</v>
      </c>
      <c r="D190" s="36">
        <v>3</v>
      </c>
      <c r="E190" s="31" t="s">
        <v>160</v>
      </c>
      <c r="F190" s="62">
        <v>200</v>
      </c>
      <c r="G190" s="63"/>
      <c r="H190" s="67">
        <v>0</v>
      </c>
    </row>
    <row r="191" spans="1:8" ht="29.25" customHeight="1">
      <c r="A191" s="28" t="s">
        <v>208</v>
      </c>
      <c r="B191" s="32"/>
      <c r="C191" s="36">
        <v>5</v>
      </c>
      <c r="D191" s="36">
        <v>3</v>
      </c>
      <c r="E191" s="31" t="s">
        <v>161</v>
      </c>
      <c r="F191" s="62"/>
      <c r="G191" s="63"/>
      <c r="H191" s="67">
        <v>0</v>
      </c>
    </row>
    <row r="192" spans="1:8" ht="16.5" customHeight="1">
      <c r="A192" s="28" t="s">
        <v>162</v>
      </c>
      <c r="B192" s="32"/>
      <c r="C192" s="36">
        <v>5</v>
      </c>
      <c r="D192" s="36">
        <v>3</v>
      </c>
      <c r="E192" s="31" t="s">
        <v>163</v>
      </c>
      <c r="F192" s="62"/>
      <c r="G192" s="63"/>
      <c r="H192" s="67">
        <v>0</v>
      </c>
    </row>
    <row r="193" spans="1:8" ht="16.5" customHeight="1">
      <c r="A193" s="28" t="s">
        <v>164</v>
      </c>
      <c r="B193" s="32"/>
      <c r="C193" s="36">
        <v>5</v>
      </c>
      <c r="D193" s="36">
        <v>3</v>
      </c>
      <c r="E193" s="31" t="s">
        <v>165</v>
      </c>
      <c r="F193" s="62"/>
      <c r="G193" s="63"/>
      <c r="H193" s="67">
        <v>0</v>
      </c>
    </row>
    <row r="194" spans="1:8" ht="16.5" customHeight="1">
      <c r="A194" s="28" t="s">
        <v>59</v>
      </c>
      <c r="B194" s="32"/>
      <c r="C194" s="36">
        <v>5</v>
      </c>
      <c r="D194" s="36">
        <v>3</v>
      </c>
      <c r="E194" s="31" t="s">
        <v>165</v>
      </c>
      <c r="F194" s="62">
        <v>200</v>
      </c>
      <c r="G194" s="63"/>
      <c r="H194" s="67">
        <v>0</v>
      </c>
    </row>
    <row r="195" spans="1:8" ht="13.5" customHeight="1">
      <c r="A195" s="29" t="s">
        <v>61</v>
      </c>
      <c r="B195" s="35"/>
      <c r="C195" s="36">
        <v>8</v>
      </c>
      <c r="D195" s="51"/>
      <c r="E195" s="52"/>
      <c r="F195" s="53"/>
      <c r="G195" s="54"/>
      <c r="H195" s="55">
        <f>H196</f>
        <v>7004170.83</v>
      </c>
    </row>
    <row r="196" spans="1:8" ht="13.5" customHeight="1">
      <c r="A196" s="28" t="s">
        <v>5</v>
      </c>
      <c r="B196" s="32"/>
      <c r="C196" s="36">
        <v>8</v>
      </c>
      <c r="D196" s="36">
        <v>1</v>
      </c>
      <c r="E196" s="31"/>
      <c r="F196" s="62"/>
      <c r="G196" s="63"/>
      <c r="H196" s="67">
        <f>H197</f>
        <v>7004170.83</v>
      </c>
    </row>
    <row r="197" spans="1:8" ht="38.25" customHeight="1">
      <c r="A197" s="28" t="s">
        <v>209</v>
      </c>
      <c r="B197" s="32"/>
      <c r="C197" s="36">
        <v>8</v>
      </c>
      <c r="D197" s="36">
        <v>1</v>
      </c>
      <c r="E197" s="31" t="s">
        <v>75</v>
      </c>
      <c r="F197" s="62"/>
      <c r="G197" s="63"/>
      <c r="H197" s="67">
        <f>H198</f>
        <v>7004170.83</v>
      </c>
    </row>
    <row r="198" spans="1:8" ht="30" customHeight="1">
      <c r="A198" s="28" t="s">
        <v>210</v>
      </c>
      <c r="B198" s="32"/>
      <c r="C198" s="36">
        <v>8</v>
      </c>
      <c r="D198" s="36">
        <v>1</v>
      </c>
      <c r="E198" s="31" t="s">
        <v>115</v>
      </c>
      <c r="F198" s="62"/>
      <c r="G198" s="63"/>
      <c r="H198" s="67">
        <f>H200+H204+H205</f>
        <v>7004170.83</v>
      </c>
    </row>
    <row r="199" spans="1:8" ht="12.75" customHeight="1" hidden="1">
      <c r="A199" s="28"/>
      <c r="B199" s="32"/>
      <c r="C199" s="36"/>
      <c r="D199" s="36"/>
      <c r="E199" s="31"/>
      <c r="F199" s="62"/>
      <c r="G199" s="63"/>
      <c r="H199" s="67"/>
    </row>
    <row r="200" spans="1:8" ht="27.75" customHeight="1">
      <c r="A200" s="28" t="s">
        <v>116</v>
      </c>
      <c r="B200" s="32"/>
      <c r="C200" s="36">
        <v>8</v>
      </c>
      <c r="D200" s="36">
        <v>1</v>
      </c>
      <c r="E200" s="31" t="s">
        <v>117</v>
      </c>
      <c r="F200" s="62"/>
      <c r="G200" s="63"/>
      <c r="H200" s="67">
        <f>H201</f>
        <v>7004170.83</v>
      </c>
    </row>
    <row r="201" spans="1:8" ht="17.25" customHeight="1">
      <c r="A201" s="28" t="s">
        <v>118</v>
      </c>
      <c r="B201" s="32"/>
      <c r="C201" s="36">
        <v>8</v>
      </c>
      <c r="D201" s="36">
        <v>1</v>
      </c>
      <c r="E201" s="31" t="s">
        <v>119</v>
      </c>
      <c r="F201" s="62"/>
      <c r="G201" s="63"/>
      <c r="H201" s="67">
        <f>H203</f>
        <v>7004170.83</v>
      </c>
    </row>
    <row r="202" spans="1:8" ht="12.75" customHeight="1" hidden="1">
      <c r="A202" s="28"/>
      <c r="B202" s="32"/>
      <c r="C202" s="36"/>
      <c r="D202" s="36"/>
      <c r="E202" s="31"/>
      <c r="F202" s="62"/>
      <c r="G202" s="63"/>
      <c r="H202" s="67"/>
    </row>
    <row r="203" spans="1:8" ht="25.5" customHeight="1">
      <c r="A203" s="28" t="s">
        <v>120</v>
      </c>
      <c r="B203" s="32"/>
      <c r="C203" s="36">
        <v>8</v>
      </c>
      <c r="D203" s="36">
        <v>1</v>
      </c>
      <c r="E203" s="31" t="s">
        <v>119</v>
      </c>
      <c r="F203" s="62">
        <v>600</v>
      </c>
      <c r="G203" s="63"/>
      <c r="H203" s="67">
        <v>7004170.83</v>
      </c>
    </row>
    <row r="204" spans="1:8" ht="25.5" customHeight="1">
      <c r="A204" s="28" t="s">
        <v>120</v>
      </c>
      <c r="B204" s="32"/>
      <c r="C204" s="36">
        <v>8</v>
      </c>
      <c r="D204" s="36">
        <v>1</v>
      </c>
      <c r="E204" s="31" t="s">
        <v>186</v>
      </c>
      <c r="F204" s="62">
        <v>600</v>
      </c>
      <c r="G204" s="63"/>
      <c r="H204" s="67"/>
    </row>
    <row r="205" spans="1:8" ht="25.5" customHeight="1">
      <c r="A205" s="28" t="s">
        <v>120</v>
      </c>
      <c r="B205" s="32"/>
      <c r="C205" s="36">
        <v>8</v>
      </c>
      <c r="D205" s="36">
        <v>1</v>
      </c>
      <c r="E205" s="31" t="s">
        <v>187</v>
      </c>
      <c r="F205" s="62">
        <v>600</v>
      </c>
      <c r="G205" s="63"/>
      <c r="H205" s="67"/>
    </row>
    <row r="206" spans="1:8" ht="17.25" customHeight="1">
      <c r="A206" s="27" t="s">
        <v>28</v>
      </c>
      <c r="B206" s="34"/>
      <c r="C206" s="36">
        <v>10</v>
      </c>
      <c r="D206" s="56"/>
      <c r="E206" s="57"/>
      <c r="F206" s="58"/>
      <c r="G206" s="59"/>
      <c r="H206" s="60">
        <f>H209</f>
        <v>295000</v>
      </c>
    </row>
    <row r="207" spans="1:8" ht="12.75" customHeight="1" hidden="1">
      <c r="A207" s="25"/>
      <c r="B207" s="32"/>
      <c r="C207" s="36"/>
      <c r="D207" s="36"/>
      <c r="E207" s="31"/>
      <c r="F207" s="62"/>
      <c r="G207" s="63"/>
      <c r="H207" s="64"/>
    </row>
    <row r="208" spans="1:8" ht="15.75" customHeight="1" hidden="1">
      <c r="A208" s="7"/>
      <c r="B208" s="32"/>
      <c r="C208" s="36"/>
      <c r="D208" s="36"/>
      <c r="E208" s="31"/>
      <c r="F208" s="62"/>
      <c r="G208" s="63"/>
      <c r="H208" s="64"/>
    </row>
    <row r="209" spans="1:8" ht="18.75" customHeight="1">
      <c r="A209" s="28" t="s">
        <v>29</v>
      </c>
      <c r="B209" s="32"/>
      <c r="C209" s="36">
        <v>10</v>
      </c>
      <c r="D209" s="36"/>
      <c r="E209" s="31"/>
      <c r="F209" s="62"/>
      <c r="G209" s="63"/>
      <c r="H209" s="67">
        <v>295000</v>
      </c>
    </row>
    <row r="210" spans="1:8" ht="40.5" customHeight="1">
      <c r="A210" s="28" t="s">
        <v>209</v>
      </c>
      <c r="B210" s="32"/>
      <c r="C210" s="36">
        <v>10</v>
      </c>
      <c r="D210" s="36">
        <v>1</v>
      </c>
      <c r="E210" s="31" t="s">
        <v>75</v>
      </c>
      <c r="F210" s="62"/>
      <c r="G210" s="63"/>
      <c r="H210" s="67">
        <v>295000</v>
      </c>
    </row>
    <row r="211" spans="1:8" ht="28.5" customHeight="1">
      <c r="A211" s="28" t="s">
        <v>211</v>
      </c>
      <c r="B211" s="32"/>
      <c r="C211" s="36">
        <v>10</v>
      </c>
      <c r="D211" s="36">
        <v>1</v>
      </c>
      <c r="E211" s="31" t="s">
        <v>76</v>
      </c>
      <c r="F211" s="62"/>
      <c r="G211" s="63"/>
      <c r="H211" s="67">
        <v>295000</v>
      </c>
    </row>
    <row r="212" spans="1:8" ht="60" customHeight="1" hidden="1">
      <c r="A212" s="28" t="s">
        <v>63</v>
      </c>
      <c r="B212" s="32">
        <v>904</v>
      </c>
      <c r="C212" s="36">
        <v>10</v>
      </c>
      <c r="D212" s="36">
        <v>1</v>
      </c>
      <c r="E212" s="31">
        <v>144030</v>
      </c>
      <c r="F212" s="62">
        <v>300</v>
      </c>
      <c r="G212" s="63"/>
      <c r="H212" s="67">
        <v>151000</v>
      </c>
    </row>
    <row r="213" spans="1:8" ht="12.75" customHeight="1" hidden="1">
      <c r="A213" s="28"/>
      <c r="B213" s="32"/>
      <c r="C213" s="36"/>
      <c r="D213" s="36"/>
      <c r="E213" s="31"/>
      <c r="F213" s="62"/>
      <c r="G213" s="68"/>
      <c r="H213" s="67"/>
    </row>
    <row r="214" spans="1:8" ht="25.5" customHeight="1">
      <c r="A214" s="28" t="s">
        <v>121</v>
      </c>
      <c r="B214" s="32"/>
      <c r="C214" s="36">
        <v>10</v>
      </c>
      <c r="D214" s="36">
        <v>1</v>
      </c>
      <c r="E214" s="31" t="s">
        <v>122</v>
      </c>
      <c r="F214" s="62"/>
      <c r="G214" s="63"/>
      <c r="H214" s="67">
        <v>295000</v>
      </c>
    </row>
    <row r="215" spans="1:8" ht="15.75" customHeight="1" hidden="1">
      <c r="A215" s="10"/>
      <c r="B215" s="32"/>
      <c r="C215" s="36"/>
      <c r="D215" s="36"/>
      <c r="E215" s="31"/>
      <c r="F215" s="62"/>
      <c r="G215" s="68"/>
      <c r="H215" s="40"/>
    </row>
    <row r="216" spans="1:8" ht="15.75" customHeight="1" hidden="1">
      <c r="A216" s="7"/>
      <c r="B216" s="32"/>
      <c r="C216" s="36"/>
      <c r="D216" s="36"/>
      <c r="E216" s="31"/>
      <c r="F216" s="62"/>
      <c r="G216" s="68"/>
      <c r="H216" s="40"/>
    </row>
    <row r="217" spans="1:8" ht="15.75" customHeight="1" hidden="1">
      <c r="A217" s="8"/>
      <c r="B217" s="32"/>
      <c r="C217" s="36"/>
      <c r="D217" s="36"/>
      <c r="E217" s="31"/>
      <c r="F217" s="62"/>
      <c r="G217" s="68"/>
      <c r="H217" s="40"/>
    </row>
    <row r="218" spans="1:8" ht="15.75" customHeight="1" hidden="1">
      <c r="A218" s="10"/>
      <c r="B218" s="32"/>
      <c r="C218" s="36"/>
      <c r="D218" s="36"/>
      <c r="E218" s="31"/>
      <c r="F218" s="62"/>
      <c r="G218" s="63"/>
      <c r="H218" s="64"/>
    </row>
    <row r="219" spans="1:8" ht="15.75" customHeight="1" hidden="1">
      <c r="A219" s="7"/>
      <c r="B219" s="32"/>
      <c r="C219" s="36"/>
      <c r="D219" s="36"/>
      <c r="E219" s="31"/>
      <c r="F219" s="62"/>
      <c r="G219" s="68"/>
      <c r="H219" s="40"/>
    </row>
    <row r="220" spans="1:8" ht="15.75" customHeight="1" hidden="1">
      <c r="A220" s="7"/>
      <c r="B220" s="32"/>
      <c r="C220" s="36"/>
      <c r="D220" s="36"/>
      <c r="E220" s="31"/>
      <c r="F220" s="62"/>
      <c r="G220" s="63"/>
      <c r="H220" s="64"/>
    </row>
    <row r="221" spans="1:8" ht="15.75" customHeight="1" hidden="1">
      <c r="A221" s="7"/>
      <c r="B221" s="32"/>
      <c r="C221" s="36"/>
      <c r="D221" s="36"/>
      <c r="E221" s="31"/>
      <c r="F221" s="62"/>
      <c r="G221" s="68"/>
      <c r="H221" s="40"/>
    </row>
    <row r="222" spans="1:8" ht="15.75" hidden="1">
      <c r="A222" s="9"/>
      <c r="B222" s="34"/>
      <c r="C222" s="56"/>
      <c r="D222" s="56"/>
      <c r="E222" s="57"/>
      <c r="F222" s="58"/>
      <c r="G222" s="59"/>
      <c r="H222" s="60"/>
    </row>
    <row r="223" spans="1:8" ht="15.75" hidden="1">
      <c r="A223" s="7"/>
      <c r="B223" s="32"/>
      <c r="C223" s="36"/>
      <c r="D223" s="36"/>
      <c r="E223" s="31"/>
      <c r="F223" s="62"/>
      <c r="G223" s="63"/>
      <c r="H223" s="64"/>
    </row>
    <row r="224" spans="1:8" ht="15.75" customHeight="1" hidden="1">
      <c r="A224" s="7"/>
      <c r="B224" s="32"/>
      <c r="C224" s="36"/>
      <c r="D224" s="36"/>
      <c r="E224" s="31"/>
      <c r="F224" s="62"/>
      <c r="G224" s="63"/>
      <c r="H224" s="64"/>
    </row>
    <row r="225" spans="1:8" ht="15.75" customHeight="1" hidden="1">
      <c r="A225" s="7"/>
      <c r="B225" s="32"/>
      <c r="C225" s="36"/>
      <c r="D225" s="36"/>
      <c r="E225" s="31"/>
      <c r="F225" s="62"/>
      <c r="G225" s="63"/>
      <c r="H225" s="64"/>
    </row>
    <row r="226" spans="1:8" ht="15.75" hidden="1">
      <c r="A226" s="7"/>
      <c r="B226" s="32"/>
      <c r="C226" s="36"/>
      <c r="D226" s="36"/>
      <c r="E226" s="31"/>
      <c r="F226" s="62"/>
      <c r="G226" s="68"/>
      <c r="H226" s="40"/>
    </row>
    <row r="227" spans="1:8" ht="15.75" customHeight="1" hidden="1">
      <c r="A227" s="8"/>
      <c r="B227" s="34"/>
      <c r="C227" s="56"/>
      <c r="D227" s="56"/>
      <c r="E227" s="57"/>
      <c r="F227" s="58"/>
      <c r="G227" s="59">
        <f>SUM(G228)</f>
        <v>0</v>
      </c>
      <c r="H227" s="60"/>
    </row>
    <row r="228" spans="1:8" ht="15.75" hidden="1">
      <c r="A228" s="7"/>
      <c r="B228" s="32"/>
      <c r="C228" s="36"/>
      <c r="D228" s="36"/>
      <c r="E228" s="31"/>
      <c r="F228" s="62"/>
      <c r="G228" s="63">
        <f>SUM(G229)</f>
        <v>0</v>
      </c>
      <c r="H228" s="64"/>
    </row>
    <row r="229" spans="1:8" ht="15.75" hidden="1">
      <c r="A229" s="7"/>
      <c r="B229" s="32"/>
      <c r="C229" s="36"/>
      <c r="D229" s="36"/>
      <c r="E229" s="31"/>
      <c r="F229" s="62"/>
      <c r="G229" s="63">
        <f>SUM(G230)</f>
        <v>0</v>
      </c>
      <c r="H229" s="64"/>
    </row>
    <row r="230" spans="1:8" ht="15.75" customHeight="1" hidden="1">
      <c r="A230" s="3"/>
      <c r="B230" s="32"/>
      <c r="C230" s="36"/>
      <c r="D230" s="36"/>
      <c r="E230" s="31"/>
      <c r="F230" s="62"/>
      <c r="G230" s="63">
        <f>SUM(G231)</f>
        <v>0</v>
      </c>
      <c r="H230" s="64"/>
    </row>
    <row r="231" spans="1:8" s="61" customFormat="1" ht="15.75" customHeight="1" hidden="1">
      <c r="A231" s="7"/>
      <c r="B231" s="32"/>
      <c r="C231" s="36"/>
      <c r="D231" s="36"/>
      <c r="E231" s="31"/>
      <c r="F231" s="62"/>
      <c r="G231" s="68"/>
      <c r="H231" s="40"/>
    </row>
    <row r="232" spans="1:8" ht="15.75" customHeight="1" hidden="1">
      <c r="A232" s="8"/>
      <c r="B232" s="34"/>
      <c r="C232" s="56"/>
      <c r="D232" s="56"/>
      <c r="E232" s="57"/>
      <c r="F232" s="58"/>
      <c r="G232" s="63"/>
      <c r="H232" s="64"/>
    </row>
    <row r="233" spans="1:8" ht="12.75" customHeight="1" hidden="1">
      <c r="A233" s="25"/>
      <c r="B233" s="32"/>
      <c r="C233" s="36"/>
      <c r="D233" s="36"/>
      <c r="E233" s="31"/>
      <c r="F233" s="62"/>
      <c r="G233" s="63"/>
      <c r="H233" s="64"/>
    </row>
    <row r="234" spans="1:8" ht="15.75" hidden="1">
      <c r="A234" s="7"/>
      <c r="B234" s="32"/>
      <c r="C234" s="36"/>
      <c r="D234" s="36"/>
      <c r="E234" s="31"/>
      <c r="F234" s="62"/>
      <c r="G234" s="63"/>
      <c r="H234" s="64"/>
    </row>
    <row r="235" spans="1:8" ht="15.75" customHeight="1" hidden="1">
      <c r="A235" s="7"/>
      <c r="B235" s="32"/>
      <c r="C235" s="36"/>
      <c r="D235" s="36"/>
      <c r="E235" s="31"/>
      <c r="F235" s="62"/>
      <c r="G235" s="63"/>
      <c r="H235" s="64"/>
    </row>
    <row r="236" spans="1:8" ht="15.75" hidden="1">
      <c r="A236" s="7"/>
      <c r="B236" s="32"/>
      <c r="C236" s="36"/>
      <c r="D236" s="36"/>
      <c r="E236" s="31"/>
      <c r="F236" s="62"/>
      <c r="G236" s="68"/>
      <c r="H236" s="40"/>
    </row>
    <row r="237" spans="1:8" ht="15.75" customHeight="1" hidden="1">
      <c r="A237" s="7"/>
      <c r="B237" s="32"/>
      <c r="C237" s="36"/>
      <c r="D237" s="36"/>
      <c r="E237" s="31"/>
      <c r="F237" s="62"/>
      <c r="G237" s="68"/>
      <c r="H237" s="40"/>
    </row>
    <row r="238" spans="1:8" ht="12.75" hidden="1">
      <c r="A238" s="27"/>
      <c r="B238" s="32"/>
      <c r="C238" s="36"/>
      <c r="D238" s="36"/>
      <c r="E238" s="31"/>
      <c r="F238" s="62"/>
      <c r="G238" s="83">
        <f>G240</f>
        <v>0</v>
      </c>
      <c r="H238" s="69"/>
    </row>
    <row r="239" spans="1:8" ht="12.75">
      <c r="A239" s="28" t="s">
        <v>123</v>
      </c>
      <c r="B239" s="32"/>
      <c r="C239" s="36">
        <v>10</v>
      </c>
      <c r="D239" s="36">
        <v>1</v>
      </c>
      <c r="E239" s="31" t="s">
        <v>124</v>
      </c>
      <c r="F239" s="62"/>
      <c r="G239" s="83"/>
      <c r="H239" s="40">
        <v>295000</v>
      </c>
    </row>
    <row r="240" spans="1:8" ht="17.25" customHeight="1">
      <c r="A240" s="28" t="s">
        <v>68</v>
      </c>
      <c r="B240" s="32"/>
      <c r="C240" s="36">
        <v>10</v>
      </c>
      <c r="D240" s="36">
        <v>1</v>
      </c>
      <c r="E240" s="31" t="s">
        <v>124</v>
      </c>
      <c r="F240" s="62">
        <v>300</v>
      </c>
      <c r="G240" s="68"/>
      <c r="H240" s="40">
        <v>295000</v>
      </c>
    </row>
    <row r="241" spans="1:8" ht="15.75" customHeight="1" hidden="1">
      <c r="A241" s="7"/>
      <c r="B241" s="32"/>
      <c r="C241" s="36"/>
      <c r="D241" s="36"/>
      <c r="E241" s="31"/>
      <c r="F241" s="62"/>
      <c r="G241" s="68"/>
      <c r="H241" s="40"/>
    </row>
    <row r="242" spans="1:8" ht="12.75" hidden="1">
      <c r="A242" s="25"/>
      <c r="B242" s="32"/>
      <c r="C242" s="36"/>
      <c r="D242" s="36"/>
      <c r="E242" s="31"/>
      <c r="F242" s="62"/>
      <c r="G242" s="68"/>
      <c r="H242" s="69"/>
    </row>
    <row r="243" spans="1:8" ht="12.75">
      <c r="A243" s="27" t="s">
        <v>33</v>
      </c>
      <c r="B243" s="32"/>
      <c r="C243" s="36"/>
      <c r="D243" s="36"/>
      <c r="E243" s="31"/>
      <c r="F243" s="62"/>
      <c r="G243" s="83" t="e">
        <f>#REF!+G8</f>
        <v>#REF!</v>
      </c>
      <c r="H243" s="82">
        <f>H8+H195</f>
        <v>42378791.9</v>
      </c>
    </row>
  </sheetData>
  <sheetProtection/>
  <mergeCells count="4">
    <mergeCell ref="F1:G1"/>
    <mergeCell ref="A3:G3"/>
    <mergeCell ref="A4:G4"/>
    <mergeCell ref="G6:H6"/>
  </mergeCells>
  <printOptions/>
  <pageMargins left="0.7874015748031497" right="0.3937007874015748" top="0.1968503937007874" bottom="0.1968503937007874" header="0" footer="0"/>
  <pageSetup fitToHeight="6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Адм</cp:lastModifiedBy>
  <cp:lastPrinted>2022-12-21T08:40:10Z</cp:lastPrinted>
  <dcterms:created xsi:type="dcterms:W3CDTF">2007-08-08T10:09:30Z</dcterms:created>
  <dcterms:modified xsi:type="dcterms:W3CDTF">2023-02-07T08:03:57Z</dcterms:modified>
  <cp:category/>
  <cp:version/>
  <cp:contentType/>
  <cp:contentStatus/>
</cp:coreProperties>
</file>